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8.0.1\arcure\documents\10707\"/>
    </mc:Choice>
  </mc:AlternateContent>
  <xr:revisionPtr revIDLastSave="0" documentId="13_ncr:1_{E781304E-740A-4EA5-A251-273C2829561A}" xr6:coauthVersionLast="47" xr6:coauthVersionMax="47" xr10:uidLastSave="{00000000-0000-0000-0000-000000000000}"/>
  <bookViews>
    <workbookView xWindow="-28920" yWindow="-120" windowWidth="29040" windowHeight="15840" activeTab="4" xr2:uid="{159D30B9-C0ED-4C92-9C8F-3C973EDC3BA4}"/>
  </bookViews>
  <sheets>
    <sheet name="Armoire R+1" sheetId="1" r:id="rId1"/>
    <sheet name="Congélateur R+1" sheetId="2" r:id="rId2"/>
    <sheet name="Réfrigérateur R+1" sheetId="3" r:id="rId3"/>
    <sheet name="Soute externe à Solvants" sheetId="4" r:id="rId4"/>
    <sheet name="Réserve RDC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79" i="5" l="1"/>
  <c r="L178" i="5"/>
  <c r="M161" i="5"/>
  <c r="M159" i="5"/>
  <c r="M155" i="5"/>
  <c r="N133" i="5"/>
  <c r="A133" i="5"/>
  <c r="M118" i="5"/>
  <c r="M104" i="5"/>
  <c r="M100" i="5"/>
  <c r="M92" i="5"/>
  <c r="M91" i="5"/>
  <c r="M64" i="5"/>
  <c r="N60" i="5"/>
  <c r="M47" i="5"/>
  <c r="N14" i="5"/>
  <c r="M4" i="5"/>
</calcChain>
</file>

<file path=xl/sharedStrings.xml><?xml version="1.0" encoding="utf-8"?>
<sst xmlns="http://schemas.openxmlformats.org/spreadsheetml/2006/main" count="2326" uniqueCount="1540">
  <si>
    <t>Glucose D</t>
  </si>
  <si>
    <t>Sigma Aldrich</t>
  </si>
  <si>
    <t>G8270-1KG</t>
  </si>
  <si>
    <t>Peptone Enzymatic Digest from Casein</t>
  </si>
  <si>
    <t>82303-1KG-F</t>
  </si>
  <si>
    <t>Sodium hydroxide</t>
  </si>
  <si>
    <t>S5881-1KG-M</t>
  </si>
  <si>
    <t>Yeast Extract</t>
  </si>
  <si>
    <t>70161-500G</t>
  </si>
  <si>
    <t>D-Mannitol</t>
  </si>
  <si>
    <t>M4125-500G</t>
  </si>
  <si>
    <t>Trisodium citrate dihydrate</t>
  </si>
  <si>
    <t>S1804-500G</t>
  </si>
  <si>
    <t>Meat Extract</t>
  </si>
  <si>
    <t>70164-100G</t>
  </si>
  <si>
    <t>CHOLINE CHLORIDE</t>
  </si>
  <si>
    <t>26978-25G</t>
  </si>
  <si>
    <t xml:space="preserve"> L-Threonine</t>
  </si>
  <si>
    <t>T8625-10G</t>
  </si>
  <si>
    <t>POTASSIUM PHOSPHATE MONOBASIC</t>
  </si>
  <si>
    <t>P9791-500G</t>
  </si>
  <si>
    <t>TWEEN 80</t>
  </si>
  <si>
    <t>P4780-100ML</t>
  </si>
  <si>
    <t>UREA</t>
  </si>
  <si>
    <t>U5378-500G</t>
  </si>
  <si>
    <t>Amberlite® XAD4</t>
  </si>
  <si>
    <t>XAD4-500G</t>
  </si>
  <si>
    <t>Mueller Hinton Broth</t>
  </si>
  <si>
    <t>70192-500G</t>
  </si>
  <si>
    <t>Agar 1KG</t>
  </si>
  <si>
    <t>05040-1KG</t>
  </si>
  <si>
    <t>Sodium phosphate dibasic dodecahydrate</t>
  </si>
  <si>
    <t>1065791000-1KG</t>
  </si>
  <si>
    <t>Adenine</t>
  </si>
  <si>
    <t>A8626-5G</t>
  </si>
  <si>
    <t>Peptone from soybean, enzymatic digest</t>
  </si>
  <si>
    <t>70178-100G</t>
  </si>
  <si>
    <t>Peptone from casein, tryptic digest</t>
  </si>
  <si>
    <t>70172-100G</t>
  </si>
  <si>
    <t>Poly(ethylene glycol) 8,000</t>
  </si>
  <si>
    <t>89510-250G-F</t>
  </si>
  <si>
    <t>Antifoam 204</t>
  </si>
  <si>
    <t>A6426-500G</t>
  </si>
  <si>
    <t>MES hydrate</t>
  </si>
  <si>
    <t>M8250-1KG</t>
  </si>
  <si>
    <t>Potassium chloride</t>
  </si>
  <si>
    <t>P9541-1KG</t>
  </si>
  <si>
    <t xml:space="preserve">Skim Milk Powder </t>
  </si>
  <si>
    <t>70166-500G</t>
  </si>
  <si>
    <t>α-Lactose monohydrate</t>
  </si>
  <si>
    <t>L2643-500G</t>
  </si>
  <si>
    <t>Fluorescein sodium salt</t>
  </si>
  <si>
    <t>F6377-100G</t>
  </si>
  <si>
    <t>DL-Methionine</t>
  </si>
  <si>
    <t>M2768-100G</t>
  </si>
  <si>
    <t>Peptone from casein, pancreatic digest</t>
  </si>
  <si>
    <t>70169-500G</t>
  </si>
  <si>
    <t>Geraniol</t>
  </si>
  <si>
    <t>163333-25G</t>
  </si>
  <si>
    <t>Sodium sulfate</t>
  </si>
  <si>
    <t>13464-1KG-M</t>
  </si>
  <si>
    <t xml:space="preserve">Dimethyl sulfoxide anhydrous, ≥99.9% </t>
  </si>
  <si>
    <t>276855-100ML</t>
  </si>
  <si>
    <t>(−)-α-Bisabolol</t>
  </si>
  <si>
    <t>14462-25ML</t>
  </si>
  <si>
    <t>70161-2.5KG</t>
  </si>
  <si>
    <t>Amberlite® IRA-900 chloride form</t>
  </si>
  <si>
    <t>216585-500G</t>
  </si>
  <si>
    <t>BD Bacto™ Peptone</t>
  </si>
  <si>
    <t>FISHER SCIENTIFIC</t>
  </si>
  <si>
    <t>211677-500G</t>
  </si>
  <si>
    <t>BD Difco Sabouraud Dextrose Broth</t>
  </si>
  <si>
    <t>238230-500G</t>
  </si>
  <si>
    <t>Ciprofloxacin</t>
  </si>
  <si>
    <t>17850-5g-F</t>
  </si>
  <si>
    <t>Dimethyl sulfoxide sterile-filtered</t>
  </si>
  <si>
    <t>D2438-50ML</t>
  </si>
  <si>
    <t>Thiamphenicol</t>
  </si>
  <si>
    <t>T0261-1G</t>
  </si>
  <si>
    <t>Zinc sulfate heptahydrate</t>
  </si>
  <si>
    <t>Z0251-100G</t>
  </si>
  <si>
    <t>Dextrose</t>
  </si>
  <si>
    <t>D9434-250G</t>
  </si>
  <si>
    <t>Glycine</t>
  </si>
  <si>
    <t>50046-250G</t>
  </si>
  <si>
    <t>1,3-Propanediol</t>
  </si>
  <si>
    <t>P50404-500G</t>
  </si>
  <si>
    <t>Forskolin</t>
  </si>
  <si>
    <t>F6886-10MG</t>
  </si>
  <si>
    <t>Pluronic® F-127</t>
  </si>
  <si>
    <t>P2443-250G</t>
  </si>
  <si>
    <t>Aluminium sulfate hydraté ≥97%</t>
  </si>
  <si>
    <t>VWR</t>
  </si>
  <si>
    <t>12362.36-500G</t>
  </si>
  <si>
    <t>Amberlite® XAD16N</t>
  </si>
  <si>
    <t>XAD16-1KG</t>
  </si>
  <si>
    <t>1-Methylnaphthalene</t>
  </si>
  <si>
    <t>45795-250MG</t>
  </si>
  <si>
    <t>Indigo</t>
  </si>
  <si>
    <t>229296-25G</t>
  </si>
  <si>
    <t>Pectin from apple</t>
  </si>
  <si>
    <t>93854-100G</t>
  </si>
  <si>
    <t>L-Pyroglutamic acid</t>
  </si>
  <si>
    <t>83160-25G</t>
  </si>
  <si>
    <t>Mucic acid</t>
  </si>
  <si>
    <t>M89617-100G</t>
  </si>
  <si>
    <t>Glutaric acid 99%</t>
  </si>
  <si>
    <t>G3407-25G</t>
  </si>
  <si>
    <t>Methylmalonic acid 99%</t>
  </si>
  <si>
    <t>M54058-5G</t>
  </si>
  <si>
    <t>Gallic acid</t>
  </si>
  <si>
    <t>G7384-100G</t>
  </si>
  <si>
    <t>N,N-Dimethyl-p-phenylenediamine dihydrochloride</t>
  </si>
  <si>
    <t>D4139-100G</t>
  </si>
  <si>
    <t xml:space="preserve">Sodium acetate trihydrate </t>
  </si>
  <si>
    <t>S7670-250G</t>
  </si>
  <si>
    <t>Saponin</t>
  </si>
  <si>
    <t>84510-100G</t>
  </si>
  <si>
    <t>Sephadex® G-75</t>
  </si>
  <si>
    <t>G75120-10G</t>
  </si>
  <si>
    <t>Calcium</t>
  </si>
  <si>
    <t>215147-5G</t>
  </si>
  <si>
    <t>glutathione</t>
  </si>
  <si>
    <t>PHR1359-500MG</t>
  </si>
  <si>
    <t>Caffeine</t>
  </si>
  <si>
    <t>C0750-5G</t>
  </si>
  <si>
    <t>(±)-Verapamil hydrochloride</t>
  </si>
  <si>
    <t>V4629-1G</t>
  </si>
  <si>
    <t>7-Ethoxycoumarin</t>
  </si>
  <si>
    <t>E1379-100MG</t>
  </si>
  <si>
    <t>Brij® 35</t>
  </si>
  <si>
    <t>8019620250-250G</t>
  </si>
  <si>
    <t>Diphenhydramine hydrochloride</t>
  </si>
  <si>
    <t>MERCK</t>
  </si>
  <si>
    <t>D3630-5G</t>
  </si>
  <si>
    <t>Isoniazid</t>
  </si>
  <si>
    <t>I3377-5G</t>
  </si>
  <si>
    <t>Serdolit CG-400 l</t>
  </si>
  <si>
    <t>01972-250G</t>
  </si>
  <si>
    <t>M9, Minimal Salts, 5X</t>
  </si>
  <si>
    <t>M6030-1KG</t>
  </si>
  <si>
    <t>[1-(4-fluorophenyl)-1H-pyrazol-4-yl]methanol</t>
  </si>
  <si>
    <t>JRD0006-1G</t>
  </si>
  <si>
    <t>Ethyl 8-bromoimidazo[1,2-a]pyridine-2-carboxylate</t>
  </si>
  <si>
    <t>SY3432449090-5G</t>
  </si>
  <si>
    <t>tert-butyl N-{2-azaspiro[4.5]decan-8-yl}carbamate</t>
  </si>
  <si>
    <t>ADVH0430B518-1G</t>
  </si>
  <si>
    <t>CHAPS hydrate</t>
  </si>
  <si>
    <t>C3023-25G</t>
  </si>
  <si>
    <t>(±)-Miconazole nitrate salt</t>
  </si>
  <si>
    <t>M3512-5G</t>
  </si>
  <si>
    <t>Zinc Pyrithione</t>
  </si>
  <si>
    <t>PHR1401-5G</t>
  </si>
  <si>
    <t>Interleukin-8 human</t>
  </si>
  <si>
    <t>I1645-10UG</t>
  </si>
  <si>
    <t>Popculture</t>
  </si>
  <si>
    <t>71092-3-15ML</t>
  </si>
  <si>
    <t>5,6 diméthylbenzimidazole</t>
  </si>
  <si>
    <t>D147206-25G</t>
  </si>
  <si>
    <t>Taurine</t>
  </si>
  <si>
    <t>T0625-10G</t>
  </si>
  <si>
    <t>2-Phenoxyethanol</t>
  </si>
  <si>
    <t>77699-250ML</t>
  </si>
  <si>
    <t>beta cyclodextrine</t>
  </si>
  <si>
    <t>C4767-25G</t>
  </si>
  <si>
    <t>Gel Loading Buffer</t>
  </si>
  <si>
    <t>G2526-5ML</t>
  </si>
  <si>
    <t>Lumichrome</t>
  </si>
  <si>
    <t>103217-1G</t>
  </si>
  <si>
    <t>BBL Brucella Broth</t>
  </si>
  <si>
    <t>211088-500G</t>
  </si>
  <si>
    <t>D-Valine</t>
  </si>
  <si>
    <t>855987-5G</t>
  </si>
  <si>
    <t>D-Leucine</t>
  </si>
  <si>
    <t>855448-2.5G</t>
  </si>
  <si>
    <t>BBL Mueller Hinton Broth</t>
  </si>
  <si>
    <t>211443-500G</t>
  </si>
  <si>
    <t>Difco Mueller Hinton Agar</t>
  </si>
  <si>
    <t>225250-500G</t>
  </si>
  <si>
    <t xml:space="preserve">Proteose-Peptone </t>
  </si>
  <si>
    <t>82450-100G</t>
  </si>
  <si>
    <t xml:space="preserve">Sodium dodecyl sulfate </t>
  </si>
  <si>
    <t>L4509-10G</t>
  </si>
  <si>
    <t>Troglitazone</t>
  </si>
  <si>
    <t>T2573-5MG</t>
  </si>
  <si>
    <t>Zinc acetate dihydrate</t>
  </si>
  <si>
    <t>383058-500G</t>
  </si>
  <si>
    <t>Iron(III) citrate tribasic monohydrate</t>
  </si>
  <si>
    <t>44941-250G</t>
  </si>
  <si>
    <t>Phosphate buffered saline</t>
  </si>
  <si>
    <t>P3813-1PAK</t>
  </si>
  <si>
    <t>L-Isoleucine</t>
  </si>
  <si>
    <t>I2752-25G</t>
  </si>
  <si>
    <t>L-Ornithine monohydrochloride</t>
  </si>
  <si>
    <t>O2375-5G</t>
  </si>
  <si>
    <t>L-lysine</t>
  </si>
  <si>
    <t>L5501-5G</t>
  </si>
  <si>
    <t>γ-Aminobutyric acid</t>
  </si>
  <si>
    <t>A2129-100G</t>
  </si>
  <si>
    <t>Sucrose</t>
  </si>
  <si>
    <t>S9378-500G</t>
  </si>
  <si>
    <t>Histodenz</t>
  </si>
  <si>
    <t>D2158-100G</t>
  </si>
  <si>
    <t>5-Sulfosalicylic acid dihydrate</t>
  </si>
  <si>
    <t>8006910100-100G</t>
  </si>
  <si>
    <t>Alginic acid sodium salt from brown algae</t>
  </si>
  <si>
    <t>71238-50G</t>
  </si>
  <si>
    <t>Tartrazine</t>
  </si>
  <si>
    <t>03322-25MG</t>
  </si>
  <si>
    <t>LB Broth (Lennox)</t>
  </si>
  <si>
    <t>L3022-250G</t>
  </si>
  <si>
    <t>Guanidine hydrochloride</t>
  </si>
  <si>
    <t>50950-250G</t>
  </si>
  <si>
    <t>RBS 25 solution</t>
  </si>
  <si>
    <t>83460-1L</t>
  </si>
  <si>
    <t>Bromophenol Blue sodium salt</t>
  </si>
  <si>
    <t>B8026-5G</t>
  </si>
  <si>
    <t>Citric acid</t>
  </si>
  <si>
    <t>C0759-500G</t>
  </si>
  <si>
    <t>L-(+)-Arabinose</t>
  </si>
  <si>
    <t>W325501-1KG</t>
  </si>
  <si>
    <t xml:space="preserve">Adenosine 5′-triphosphate disodium salt hydrate </t>
  </si>
  <si>
    <t>A2383-1G</t>
  </si>
  <si>
    <t>5-BROMO-4-CHLORO-3-INDOLYL B-D-GALACTOPYRANOSIDE</t>
  </si>
  <si>
    <t>B4252-1G</t>
  </si>
  <si>
    <t xml:space="preserve">5 BROMO 3 INDOLYL B D GALACTOPYRANOSIDE </t>
  </si>
  <si>
    <t>B2904-100MG</t>
  </si>
  <si>
    <t xml:space="preserve">β-Nicotinamide adenine dinucleotide 2′-phosphate reduced </t>
  </si>
  <si>
    <t>N7505-100MG</t>
  </si>
  <si>
    <t>N-Acetyl-D-glucosamine</t>
  </si>
  <si>
    <t>A8625-5G</t>
  </si>
  <si>
    <t xml:space="preserve">Proteinase K from Tritirachium album </t>
  </si>
  <si>
    <t>P2308-500MG</t>
  </si>
  <si>
    <t>o-Nitrophenyl β-D-galactopyranoside, ONPG</t>
  </si>
  <si>
    <t>N1127-1G</t>
  </si>
  <si>
    <t>Astaxanthin</t>
  </si>
  <si>
    <t>SML0982-50MG</t>
  </si>
  <si>
    <t>zeta-carotene</t>
  </si>
  <si>
    <t>CAROTE NATURE</t>
  </si>
  <si>
    <t>0038-1MG</t>
  </si>
  <si>
    <t>Phytofluene</t>
  </si>
  <si>
    <t>Carote Nature</t>
  </si>
  <si>
    <t>0042-1MG</t>
  </si>
  <si>
    <t xml:space="preserve">Protease Inhibitor Cocktail powder </t>
  </si>
  <si>
    <t>P2714-1BTL</t>
  </si>
  <si>
    <t xml:space="preserve">Linoleic acid </t>
  </si>
  <si>
    <t>L1012-1G</t>
  </si>
  <si>
    <t xml:space="preserve">β-Carotene </t>
  </si>
  <si>
    <t>C4582-5MG</t>
  </si>
  <si>
    <t xml:space="preserve">Thiostrepton from Streptomyces azureus </t>
  </si>
  <si>
    <t>T8902-1G</t>
  </si>
  <si>
    <t xml:space="preserve">F.A.M.E. Mix, C4-C24 </t>
  </si>
  <si>
    <t>18919-1AMP</t>
  </si>
  <si>
    <t xml:space="preserve">EGF human </t>
  </si>
  <si>
    <t>SRP3027-500UG</t>
  </si>
  <si>
    <t xml:space="preserve">Staurosporine solution from Streptomyces sp. </t>
  </si>
  <si>
    <t>S6942-200UL</t>
  </si>
  <si>
    <t>Neurosporene</t>
  </si>
  <si>
    <t>0034-1MG</t>
  </si>
  <si>
    <t xml:space="preserve">Organic Acids Kit </t>
  </si>
  <si>
    <t>47264-1KT</t>
  </si>
  <si>
    <t xml:space="preserve">Oxaloacetic acid </t>
  </si>
  <si>
    <t>O4126-1G</t>
  </si>
  <si>
    <t xml:space="preserve">δ-Tocotrienol </t>
  </si>
  <si>
    <t>69745-100MG</t>
  </si>
  <si>
    <t xml:space="preserve">ε-Carotene </t>
  </si>
  <si>
    <t>63124-1MG</t>
  </si>
  <si>
    <t xml:space="preserve">Resveratrol ≥99% (HPLC) </t>
  </si>
  <si>
    <t>R5010-100MG</t>
  </si>
  <si>
    <t>rac-β-Tocopherol solution</t>
  </si>
  <si>
    <t>46401U-1ML</t>
  </si>
  <si>
    <t xml:space="preserve">Capsanthin </t>
  </si>
  <si>
    <t>94863-1MG</t>
  </si>
  <si>
    <t xml:space="preserve">DL-3-Hydroxy-3-methylglutaryl coenzyme A sodium salt hydrate </t>
  </si>
  <si>
    <t>H6132-5MG</t>
  </si>
  <si>
    <t xml:space="preserve">Tyrosinase from mushroom </t>
  </si>
  <si>
    <t>T3824-25KU</t>
  </si>
  <si>
    <t>Carbosynth</t>
  </si>
  <si>
    <t>FH31684-1903-1MG</t>
  </si>
  <si>
    <t xml:space="preserve">antiAQP3 antibody products in rabbit </t>
  </si>
  <si>
    <t>HPA014924-100UL</t>
  </si>
  <si>
    <t>capsanthin</t>
  </si>
  <si>
    <t>FC69781-1MG</t>
  </si>
  <si>
    <t>Beta-carotene</t>
  </si>
  <si>
    <t>PHR1239-1G</t>
  </si>
  <si>
    <t>Melanin</t>
  </si>
  <si>
    <t>M0418-100MG</t>
  </si>
  <si>
    <t>MMP-1 human</t>
  </si>
  <si>
    <t>SRP6269-10UG</t>
  </si>
  <si>
    <t xml:space="preserve"> 5-Bromo-4-chloro-3-indolyl β-D-galactopyranoside </t>
  </si>
  <si>
    <t>B4252-2G</t>
  </si>
  <si>
    <t>Nystatin</t>
  </si>
  <si>
    <t>N6803-5MG</t>
  </si>
  <si>
    <t>Gentamicin Sulfate</t>
  </si>
  <si>
    <t>PHR1077-1G</t>
  </si>
  <si>
    <t>Enterobactin</t>
  </si>
  <si>
    <t>E3910-1MG</t>
  </si>
  <si>
    <t>DY-754, Carboxylic acid</t>
  </si>
  <si>
    <t>Dyomics</t>
  </si>
  <si>
    <t>DY-754-00-1MG</t>
  </si>
  <si>
    <t>Hygromycin B 100mg/mL</t>
  </si>
  <si>
    <t>Euromedex</t>
  </si>
  <si>
    <t>EU3250-10mL</t>
  </si>
  <si>
    <t xml:space="preserve">Bradford Reagent </t>
  </si>
  <si>
    <t>B6916-500ML</t>
  </si>
  <si>
    <t xml:space="preserve">Thiazolyl Blue Tetrazolium Bromide </t>
  </si>
  <si>
    <t>M5655-1G</t>
  </si>
  <si>
    <t>M</t>
  </si>
  <si>
    <t xml:space="preserve">OFLOXACIN </t>
  </si>
  <si>
    <t>O8757-1G</t>
  </si>
  <si>
    <t>Vitamin K1</t>
  </si>
  <si>
    <t>95271-1G</t>
  </si>
  <si>
    <t>Betaine solution</t>
  </si>
  <si>
    <t>B0300-5VL</t>
  </si>
  <si>
    <t xml:space="preserve">Vancomycin supplement </t>
  </si>
  <si>
    <t>75423-5VL</t>
  </si>
  <si>
    <t xml:space="preserve">Bovine Serum Albumin </t>
  </si>
  <si>
    <t>05479-50G</t>
  </si>
  <si>
    <t xml:space="preserve">Apramycin sulfate salt </t>
  </si>
  <si>
    <t>A2024-1G</t>
  </si>
  <si>
    <t>CMR</t>
  </si>
  <si>
    <t xml:space="preserve">Ampicillin, sodium salt, irradiated </t>
  </si>
  <si>
    <t>11593.027-200MG</t>
  </si>
  <si>
    <t>Oxytetracycline dihydrate</t>
  </si>
  <si>
    <t>O003-10G</t>
  </si>
  <si>
    <t>DL-Dithiothreitol</t>
  </si>
  <si>
    <t>D0632-1G</t>
  </si>
  <si>
    <t xml:space="preserve">2,2-Diphenyl-1-picrylhydrazyl </t>
  </si>
  <si>
    <t>D9132-1G</t>
  </si>
  <si>
    <t xml:space="preserve">Ceftazidime hydrate </t>
  </si>
  <si>
    <t>C3809-1G</t>
  </si>
  <si>
    <t xml:space="preserve">Amoxicillin </t>
  </si>
  <si>
    <t>A8523-1G</t>
  </si>
  <si>
    <t xml:space="preserve">(±)-6-Hydroxy-2,5,7,8-tetramethylchromane-2-carboxylic acid </t>
  </si>
  <si>
    <t>238813-1G</t>
  </si>
  <si>
    <t xml:space="preserve">bisBenzimide H 33342 trihydrochloride </t>
  </si>
  <si>
    <t>14533-100MG</t>
  </si>
  <si>
    <t xml:space="preserve">PERDROGEN™ 30% H2O2 (w/w) </t>
  </si>
  <si>
    <t>31642-1L-M</t>
  </si>
  <si>
    <t>alpha-tocopherol</t>
  </si>
  <si>
    <t>T3251-5G</t>
  </si>
  <si>
    <t xml:space="preserve">Tazobactam </t>
  </si>
  <si>
    <t>PHR1686-1G</t>
  </si>
  <si>
    <t>(+)-α-Tocopherol</t>
  </si>
  <si>
    <t>T1539-25G</t>
  </si>
  <si>
    <t xml:space="preserve">Metronidazole </t>
  </si>
  <si>
    <t>M3761-5G</t>
  </si>
  <si>
    <t>C</t>
  </si>
  <si>
    <t xml:space="preserve">Dexamethasone </t>
  </si>
  <si>
    <t>D4902-100MG</t>
  </si>
  <si>
    <t>R</t>
  </si>
  <si>
    <t xml:space="preserve">Insulin solution human </t>
  </si>
  <si>
    <t>I9278-5ML</t>
  </si>
  <si>
    <t xml:space="preserve">Rosiglitazone </t>
  </si>
  <si>
    <t>R2408-10MG</t>
  </si>
  <si>
    <t xml:space="preserve">Phenol solution </t>
  </si>
  <si>
    <t>P4557-400mL</t>
  </si>
  <si>
    <t xml:space="preserve">Jojoba oil </t>
  </si>
  <si>
    <t>59980-100ML</t>
  </si>
  <si>
    <t xml:space="preserve">Hydrogen peroxide solution 500mL </t>
  </si>
  <si>
    <t>H1009-500ML</t>
  </si>
  <si>
    <t xml:space="preserve">Sodium taurocholate </t>
  </si>
  <si>
    <t>S0900000-10G</t>
  </si>
  <si>
    <t xml:space="preserve">Ergocalciferol </t>
  </si>
  <si>
    <t>95220-1G</t>
  </si>
  <si>
    <t>50-14-6</t>
  </si>
  <si>
    <t xml:space="preserve">Pyruvic acid </t>
  </si>
  <si>
    <t>107360-25G</t>
  </si>
  <si>
    <t xml:space="preserve">Ketoconazole </t>
  </si>
  <si>
    <t>K1003-100MG</t>
  </si>
  <si>
    <t xml:space="preserve">α-Naphthoflavone </t>
  </si>
  <si>
    <t>N5757-5G</t>
  </si>
  <si>
    <t>Cumène peroxyde</t>
  </si>
  <si>
    <t>247502-100G</t>
  </si>
  <si>
    <t xml:space="preserve">Pravastatin sodium salt hydrate </t>
  </si>
  <si>
    <t>P4498-25MG</t>
  </si>
  <si>
    <t xml:space="preserve">Linezolid </t>
  </si>
  <si>
    <t>1367561- 200MG</t>
  </si>
  <si>
    <t>SOC Medium</t>
  </si>
  <si>
    <t>S1797-10X5ML</t>
  </si>
  <si>
    <t xml:space="preserve">Novobiocin sodium salt ≥93% (HPLC) </t>
  </si>
  <si>
    <t>74675-1G</t>
  </si>
  <si>
    <t>Sulbactam</t>
  </si>
  <si>
    <t>S9701-10MG</t>
  </si>
  <si>
    <t xml:space="preserve">2,3,5-triphenyltetrazolium chloride </t>
  </si>
  <si>
    <t>T8877-5G</t>
  </si>
  <si>
    <t>Lipoteichoic acid from Bacillus subtilis</t>
  </si>
  <si>
    <t>L3265-5MG</t>
  </si>
  <si>
    <t>56411-57-5</t>
  </si>
  <si>
    <t>Lipoteichoic acid from Staphylococcus aureus</t>
  </si>
  <si>
    <t>L2515-5MG</t>
  </si>
  <si>
    <t>Hemin</t>
  </si>
  <si>
    <t>51280-1G</t>
  </si>
  <si>
    <t>16009-13-5</t>
  </si>
  <si>
    <t>α-Amylase from hog pancreas</t>
  </si>
  <si>
    <t>10080-25G</t>
  </si>
  <si>
    <t>D0632-10G</t>
  </si>
  <si>
    <t>3483-12-3</t>
  </si>
  <si>
    <t>S1797-100ML</t>
  </si>
  <si>
    <t>Albumin, Human Serum, Non-denatured</t>
  </si>
  <si>
    <t>126654-1G</t>
  </si>
  <si>
    <t>70024-90-7</t>
  </si>
  <si>
    <t>Tetrabutylammonium hydroxide 30-hydrate</t>
  </si>
  <si>
    <t>86866-100G</t>
  </si>
  <si>
    <t>147741-30-8</t>
  </si>
  <si>
    <t>Ammonium Hydroxide ACS Reagent</t>
  </si>
  <si>
    <t>221228-1L</t>
  </si>
  <si>
    <t>1-Butanol</t>
  </si>
  <si>
    <t>34867-2.5L-M</t>
  </si>
  <si>
    <t>CHLOROFORM</t>
  </si>
  <si>
    <t>C2432-1L</t>
  </si>
  <si>
    <t>C R</t>
  </si>
  <si>
    <t>Ammonium hydroxide solution</t>
  </si>
  <si>
    <t>05002-2.5L</t>
  </si>
  <si>
    <t>1.02442.1000</t>
  </si>
  <si>
    <t>CR</t>
  </si>
  <si>
    <t>Ethyl acetate - LC-MS CHROMASOLV</t>
  </si>
  <si>
    <t>33211-2.5L-M</t>
  </si>
  <si>
    <t>n-Hexane</t>
  </si>
  <si>
    <t>HYDRANAL composite (Karl Fischer)</t>
  </si>
  <si>
    <t>SODIPRO</t>
  </si>
  <si>
    <t>34805-1L</t>
  </si>
  <si>
    <t>HYDRANAL Methanol dry (Karl Fischer)</t>
  </si>
  <si>
    <t>34741-1L</t>
  </si>
  <si>
    <t>Methyl trimethylacetate</t>
  </si>
  <si>
    <t>M86502-500ML</t>
  </si>
  <si>
    <t>Chloroform:Isoamyl alcohol 24:1</t>
  </si>
  <si>
    <t>C0549-1PT</t>
  </si>
  <si>
    <t>ethanol absolu ≥99.5%, TechniSolv®, pur</t>
  </si>
  <si>
    <t>83813.410</t>
  </si>
  <si>
    <t>tert-Butyl methyl ether Réservé analytique</t>
  </si>
  <si>
    <t>34875-1L</t>
  </si>
  <si>
    <t>Butyronitrile</t>
  </si>
  <si>
    <t>538264-100ML</t>
  </si>
  <si>
    <t>Octane</t>
  </si>
  <si>
    <t>412236-1L</t>
  </si>
  <si>
    <t>Petroleum ether</t>
  </si>
  <si>
    <t>300314-100ML</t>
  </si>
  <si>
    <t>C2432-500ml</t>
  </si>
  <si>
    <t>2-methyltetrahydrofuran</t>
  </si>
  <si>
    <t>414247-100ML</t>
  </si>
  <si>
    <t> 96-47-9</t>
  </si>
  <si>
    <t>3M™ Novec™ 7500 Engineered Fluid</t>
  </si>
  <si>
    <t>Inventec</t>
  </si>
  <si>
    <t>3M 7100025016-5.44KG</t>
  </si>
  <si>
    <t>Chloramphenicol</t>
  </si>
  <si>
    <t>C0378-25G</t>
  </si>
  <si>
    <t>Congo red</t>
  </si>
  <si>
    <t>C6767-25G</t>
  </si>
  <si>
    <t>Nickel(II) Chloride</t>
  </si>
  <si>
    <t>339350-50G</t>
  </si>
  <si>
    <t>Naphthalene</t>
  </si>
  <si>
    <t>84679-1G</t>
  </si>
  <si>
    <t>Lead(II) acetate trihydrate</t>
  </si>
  <si>
    <t>467863-250G</t>
  </si>
  <si>
    <t>Diclofenac sodium salt</t>
  </si>
  <si>
    <t>D6899-10G</t>
  </si>
  <si>
    <t>Cobalt(II) sulfate heptahydrate</t>
  </si>
  <si>
    <t>C6768-100G</t>
  </si>
  <si>
    <t>10 kg</t>
  </si>
  <si>
    <t>Peptone pancreatique de caseine</t>
  </si>
  <si>
    <t>Solabia</t>
  </si>
  <si>
    <t>A143300-25KG</t>
  </si>
  <si>
    <t>Yeast Extract Nucel 545 MG</t>
  </si>
  <si>
    <t>Procelys</t>
  </si>
  <si>
    <t>AD19A05150-25KG</t>
  </si>
  <si>
    <t>ID DD / ID VWR</t>
  </si>
  <si>
    <t>Désignation simplifiée</t>
  </si>
  <si>
    <t>Désignation deinosotre</t>
  </si>
  <si>
    <t>Réf. Dutscher</t>
  </si>
  <si>
    <t>Réf. VWR</t>
  </si>
  <si>
    <t>Unité de  distribution Dutscher</t>
  </si>
  <si>
    <t>Conditionnement de vente                                  (valeur à diviser) Duscher</t>
  </si>
  <si>
    <t>Unité de  distribution VWR</t>
  </si>
  <si>
    <t>Conditionnement de vente                                  (valeur à diviser) VWR</t>
  </si>
  <si>
    <t>Fabricant</t>
  </si>
  <si>
    <t>Réf  fabricant</t>
  </si>
  <si>
    <t>Quantités réelles DUTSCHER</t>
  </si>
  <si>
    <t>Quantités réelles VWR</t>
  </si>
  <si>
    <t>BOITES DE PETRI</t>
  </si>
  <si>
    <t>2217 / 3927</t>
  </si>
  <si>
    <t>Carrée 120x120mm</t>
  </si>
  <si>
    <t>BOITE DE PETRI PS CARREE 120x120mm ERGOTS x252</t>
  </si>
  <si>
    <t>30555</t>
  </si>
  <si>
    <t>391-0444</t>
  </si>
  <si>
    <t>sachet x14</t>
  </si>
  <si>
    <t>18 sachets x14</t>
  </si>
  <si>
    <t>sachet x 14</t>
  </si>
  <si>
    <t>18 sachets x 14</t>
  </si>
  <si>
    <t>gosselin</t>
  </si>
  <si>
    <t>BP124-04</t>
  </si>
  <si>
    <t>3467 / 4060</t>
  </si>
  <si>
    <t>ronde 90mm</t>
  </si>
  <si>
    <t>Boîte de Petri ronde ø x h = 90 x 14,2 mm x825</t>
  </si>
  <si>
    <t>688298</t>
  </si>
  <si>
    <t>391-0891</t>
  </si>
  <si>
    <t>sachet x33</t>
  </si>
  <si>
    <t>25 sachets x33</t>
  </si>
  <si>
    <t>sachet x 33</t>
  </si>
  <si>
    <t>BP93B-101</t>
  </si>
  <si>
    <t>ronde 50 mm</t>
  </si>
  <si>
    <t>Boîte de Petri 50 x9 mm étanche Falcon x500</t>
  </si>
  <si>
    <t>351006</t>
  </si>
  <si>
    <t>391-1997</t>
  </si>
  <si>
    <t>sachet x20</t>
  </si>
  <si>
    <t>25 sachets x20</t>
  </si>
  <si>
    <t>sachet x 20</t>
  </si>
  <si>
    <t>25 sachets x 20</t>
  </si>
  <si>
    <t>falcon</t>
  </si>
  <si>
    <t>COMBITIPS  non sterile 5ml</t>
  </si>
  <si>
    <t>COMBITIPS ADVANCED 5ml EPPENDORF BIOPUR BLEUx100</t>
  </si>
  <si>
    <t>033087B</t>
  </si>
  <si>
    <t>boite x100</t>
  </si>
  <si>
    <t>1 boite x100</t>
  </si>
  <si>
    <t>COMBITIPS  stérile 5ml</t>
  </si>
  <si>
    <t>613-2072</t>
  </si>
  <si>
    <t>eppendorf</t>
  </si>
  <si>
    <t>COMBITIPS  non stérile 25ml</t>
  </si>
  <si>
    <t>COMBITIPS ADVANCED 25ml EPPENDORF ROUGE x100</t>
  </si>
  <si>
    <t>033089B</t>
  </si>
  <si>
    <t>boite x25</t>
  </si>
  <si>
    <t>4 boites x25</t>
  </si>
  <si>
    <t>FILMS</t>
  </si>
  <si>
    <t>2251 / 3858</t>
  </si>
  <si>
    <t>Film impermeable alu PCR</t>
  </si>
  <si>
    <t>Film adhésif Adhesive PCR Foil seal 4titude (réf. 4titude : 4Ti-0550)</t>
  </si>
  <si>
    <t>016125F</t>
  </si>
  <si>
    <t>391-1282</t>
  </si>
  <si>
    <t>4titude</t>
  </si>
  <si>
    <t>4ti-0550</t>
  </si>
  <si>
    <t>2252 / 3757</t>
  </si>
  <si>
    <t>Film permeable</t>
  </si>
  <si>
    <t>FILM ADHESIF PERMEABLE AU GAZ x50 AB-0718</t>
  </si>
  <si>
    <t>16127</t>
  </si>
  <si>
    <t>732-0077</t>
  </si>
  <si>
    <t>boite x50</t>
  </si>
  <si>
    <t>1 boite x50</t>
  </si>
  <si>
    <t>Abgene</t>
  </si>
  <si>
    <t>AB-0718</t>
  </si>
  <si>
    <t>2250 / 3756</t>
  </si>
  <si>
    <t>Film impermeable polyester stérile</t>
  </si>
  <si>
    <t>FILM ADHESIF SEALPLATE 50µM STERILE x100</t>
  </si>
  <si>
    <t>760201</t>
  </si>
  <si>
    <t>391-1295</t>
  </si>
  <si>
    <t>excelscientific</t>
  </si>
  <si>
    <t>FILTRATION</t>
  </si>
  <si>
    <t xml:space="preserve">FILTRE SERINGUE 0,22μm 13mm STERILE </t>
  </si>
  <si>
    <t>FILTRE SERINGUE NYLON 0,22μm 13mm STERILE x75</t>
  </si>
  <si>
    <t>978470</t>
  </si>
  <si>
    <t>boite x75</t>
  </si>
  <si>
    <t>CELLTREAT</t>
  </si>
  <si>
    <t xml:space="preserve">FILTRE SERINGUE 0,22μm 30mm STERILE </t>
  </si>
  <si>
    <t>FILTRE SERINGUE NYLON 0,22μm 30mm STERILE x30</t>
  </si>
  <si>
    <t>978471</t>
  </si>
  <si>
    <t>boite x 30</t>
  </si>
  <si>
    <t>filtre seringue 0,2um 25mm  STERILE</t>
  </si>
  <si>
    <t>FILTRE SERINGUE STERILE CELLULOSE ACETATE MENBRANE  0,2µm 25mm x 50</t>
  </si>
  <si>
    <t>514-0061</t>
  </si>
  <si>
    <t>boite x 50</t>
  </si>
  <si>
    <t>2409 / 4754</t>
  </si>
  <si>
    <t>filtre seringue 0,2um 25mm non S</t>
  </si>
  <si>
    <t>FILTRE SERINGUE NYLON NON STERILE 0,2µm 25mm x200</t>
  </si>
  <si>
    <t>037049B</t>
  </si>
  <si>
    <t>514-0066</t>
  </si>
  <si>
    <t>boite x200</t>
  </si>
  <si>
    <t>1 boite x200</t>
  </si>
  <si>
    <t>3014 / 3842</t>
  </si>
  <si>
    <t>filtre seringue 0,2um 33mm S</t>
  </si>
  <si>
    <t>Filtre à seringue stérile 3D ø 33 mm porosité 0,2 µm cône Luer *50</t>
  </si>
  <si>
    <t>51732</t>
  </si>
  <si>
    <t xml:space="preserve">514-0061 </t>
  </si>
  <si>
    <t>SE2M228104</t>
  </si>
  <si>
    <t>2422 / 3761</t>
  </si>
  <si>
    <t>filtre en ligne 0,2um 50mm</t>
  </si>
  <si>
    <t>Filtre en ligne 50 mm avec membrane en PTFE Nalgene 0,2um *10</t>
  </si>
  <si>
    <t>29114</t>
  </si>
  <si>
    <t>513-2221</t>
  </si>
  <si>
    <t>boite x10</t>
  </si>
  <si>
    <t>1 boite x10</t>
  </si>
  <si>
    <t>Thermo</t>
  </si>
  <si>
    <t>DS0222-0020</t>
  </si>
  <si>
    <t>2412 / 4752</t>
  </si>
  <si>
    <t>filtre seringue 0,45um 25mm</t>
  </si>
  <si>
    <t>FILTRE SERINGUE 25mm CA 0,45 µm JAUNE non stérile</t>
  </si>
  <si>
    <t>514-0062</t>
  </si>
  <si>
    <t>unité</t>
  </si>
  <si>
    <t>1 boite x500</t>
  </si>
  <si>
    <t>3353 / 4289</t>
  </si>
  <si>
    <t>Filtre poids sec fermentation</t>
  </si>
  <si>
    <t>Membrane STL blanche quadrillée noire 3,1 mm seuil de filtration 0,45 µm</t>
  </si>
  <si>
    <t>10407314</t>
  </si>
  <si>
    <t>514-2164</t>
  </si>
  <si>
    <t>4 boites x100</t>
  </si>
  <si>
    <t>Whatman</t>
  </si>
  <si>
    <t>ME 25/21 STL</t>
  </si>
  <si>
    <t>2421 / 3759</t>
  </si>
  <si>
    <t>unité de filtration 250ml PES</t>
  </si>
  <si>
    <t>UNITE FILTRATION MF75 PES 250ml 0,2µm 50mm x12</t>
  </si>
  <si>
    <t>29666</t>
  </si>
  <si>
    <t>514-0027</t>
  </si>
  <si>
    <t>1 carton x12</t>
  </si>
  <si>
    <t>568-0020</t>
  </si>
  <si>
    <t>3037 / 3760</t>
  </si>
  <si>
    <t>unité de filtration 500ml PES</t>
  </si>
  <si>
    <t>UNITE FILTRATION MF75 PES 500ml 0,2µm 50mm x12</t>
  </si>
  <si>
    <t>29667</t>
  </si>
  <si>
    <t>514-0028</t>
  </si>
  <si>
    <t>569-0020</t>
  </si>
  <si>
    <t>3038 / 3758</t>
  </si>
  <si>
    <t>unité de filtration 1L PES</t>
  </si>
  <si>
    <t>UNITE FILTRATION MF75 PES 1000ml 0,2µm 50mm x12</t>
  </si>
  <si>
    <t>29665</t>
  </si>
  <si>
    <t>514-0026</t>
  </si>
  <si>
    <t>567-0020</t>
  </si>
  <si>
    <t>MP filtrante 0,2µm</t>
  </si>
  <si>
    <t xml:space="preserve">Plaque à membrane Multiscreen HTS 96 puits pores 0,22 µm Millipore </t>
  </si>
  <si>
    <t>518-0049</t>
  </si>
  <si>
    <t>carton x10</t>
  </si>
  <si>
    <t>1 carton x10</t>
  </si>
  <si>
    <t>Millipore</t>
  </si>
  <si>
    <t>MSGVN2210</t>
  </si>
  <si>
    <t>stéripack 0,22um</t>
  </si>
  <si>
    <t>STERIPACK GP20 0,22µm RS x3</t>
  </si>
  <si>
    <t>514-4098</t>
  </si>
  <si>
    <t>carton x3</t>
  </si>
  <si>
    <t>1 carton x3</t>
  </si>
  <si>
    <t>CN003</t>
  </si>
  <si>
    <t>Filtres en microfibres de verre, D 90mm, S 1,2um, E 260 um</t>
  </si>
  <si>
    <t xml:space="preserve">513-5230 </t>
  </si>
  <si>
    <t>1 x 100 unites</t>
  </si>
  <si>
    <t>Gant vert L</t>
  </si>
  <si>
    <t>GANT ECOSHIELD ECO NITRILE PF 250 T9/L x150</t>
  </si>
  <si>
    <t>065747B</t>
  </si>
  <si>
    <t>112-4201</t>
  </si>
  <si>
    <t>boite x150</t>
  </si>
  <si>
    <t>1 boite x150</t>
  </si>
  <si>
    <t>Gant vert M</t>
  </si>
  <si>
    <t>GANT ECOSHIELD ECO NITRILE PF 250 T8/M x150</t>
  </si>
  <si>
    <t>065746B</t>
  </si>
  <si>
    <t>112-4200</t>
  </si>
  <si>
    <t>Gant vert S</t>
  </si>
  <si>
    <t>GANT ECOSHIELD ECO NITRILE PF 250 T7/S x150</t>
  </si>
  <si>
    <t>065745B</t>
  </si>
  <si>
    <t>112-4199</t>
  </si>
  <si>
    <t>Gant vert XS</t>
  </si>
  <si>
    <t>GANT ECOSHIELD ECO NITRILE PF 250 T6/XS x150</t>
  </si>
  <si>
    <t>065744B</t>
  </si>
  <si>
    <t>112-4198</t>
  </si>
  <si>
    <t xml:space="preserve"> </t>
  </si>
  <si>
    <t xml:space="preserve">GANT ORANGE SMARTLINE  TL </t>
  </si>
  <si>
    <t>GANT SMARTLINE POWDER FREE NITRILE 300 T9/L x50</t>
  </si>
  <si>
    <t>065919</t>
  </si>
  <si>
    <t>boitex50</t>
  </si>
  <si>
    <t xml:space="preserve">GANTS ORANGE L  </t>
  </si>
  <si>
    <t>GANTS SCHIELDskin ORANGE NITRIL  300  L X 50</t>
  </si>
  <si>
    <t>065708</t>
  </si>
  <si>
    <t>boite X 50</t>
  </si>
  <si>
    <t>GANTS ORANGE M</t>
  </si>
  <si>
    <t>GANTS SCHIELDskin ORANGE NITRIL  300  M X 50</t>
  </si>
  <si>
    <t>065707</t>
  </si>
  <si>
    <t xml:space="preserve">GANTS ORANGE S  </t>
  </si>
  <si>
    <t>GANTS SCHIELDskin ORANGE NITRIL  300  S X 50</t>
  </si>
  <si>
    <t>065706</t>
  </si>
  <si>
    <t>GANTS ORANGE XS</t>
  </si>
  <si>
    <t>GANTS SCHIELDskin ORANGE NITRIL  300  XS X 50</t>
  </si>
  <si>
    <t>065705</t>
  </si>
  <si>
    <t>GANTS ROUGE S</t>
  </si>
  <si>
    <t xml:space="preserve">Gant SHIELDskin CHEM NITRILE 300 mm S/8 Shield Scientific </t>
  </si>
  <si>
    <t>065810</t>
  </si>
  <si>
    <t>112-4377</t>
  </si>
  <si>
    <t>boite x40</t>
  </si>
  <si>
    <t>1 boite x40</t>
  </si>
  <si>
    <t>1 boite x 50</t>
  </si>
  <si>
    <t>GANTS ROUGE M</t>
  </si>
  <si>
    <t xml:space="preserve">Gant SHIELDskin CHEM NITRILE 300 mm M/8 Shield Scientific </t>
  </si>
  <si>
    <t xml:space="preserve">065811 </t>
  </si>
  <si>
    <t>112-4378</t>
  </si>
  <si>
    <t>GANTS ROUGE L</t>
  </si>
  <si>
    <t xml:space="preserve">Gant SHIELDskin CHEM NITRILE 300 mm LS8 Shield Scientific </t>
  </si>
  <si>
    <t>065812</t>
  </si>
  <si>
    <t>112-4379</t>
  </si>
  <si>
    <t>PIPETTES</t>
  </si>
  <si>
    <t>Pipette 1ml</t>
  </si>
  <si>
    <t>PIPETTE DE SEROLOGIE 1ml 1/100 ST /1 GREINER x1000</t>
  </si>
  <si>
    <t>604181</t>
  </si>
  <si>
    <t>734-1735</t>
  </si>
  <si>
    <t>sachet x100</t>
  </si>
  <si>
    <t>10 sachets x100</t>
  </si>
  <si>
    <t>Greiner</t>
  </si>
  <si>
    <t>2264 / 3893</t>
  </si>
  <si>
    <t>Pipette 2ml</t>
  </si>
  <si>
    <t>PIPETTE DE SEROLOGIE 2ml 1/100 ST /1 GREINER x1000</t>
  </si>
  <si>
    <t>734-1736</t>
  </si>
  <si>
    <t>sachet x50</t>
  </si>
  <si>
    <t>20 sachets x50</t>
  </si>
  <si>
    <t>2265 / 4072</t>
  </si>
  <si>
    <t>Pipette 5ml</t>
  </si>
  <si>
    <t>PIPETTE DE SEROLOGIE 5ml 1/10 ST /1 GREINER x200</t>
  </si>
  <si>
    <t>606180</t>
  </si>
  <si>
    <t>734-1737</t>
  </si>
  <si>
    <t>4 sachets x50</t>
  </si>
  <si>
    <t>4 sachets x 50</t>
  </si>
  <si>
    <t>2266 / 3860</t>
  </si>
  <si>
    <t>Pipette 10ml</t>
  </si>
  <si>
    <t>PIPETTE DE SEROLOGIE 10ml 1/10 ST /1 GREINER x200</t>
  </si>
  <si>
    <t>607180</t>
  </si>
  <si>
    <t>734-1738</t>
  </si>
  <si>
    <t>2267 / 3843</t>
  </si>
  <si>
    <t>Pipette 25ml</t>
  </si>
  <si>
    <t>PIPETTE DE SEROLOGIE 25ml 2/10 ST /1 GREINER x200</t>
  </si>
  <si>
    <t>734-1739</t>
  </si>
  <si>
    <t>sachet x 25</t>
  </si>
  <si>
    <t>8 sachets x 25</t>
  </si>
  <si>
    <t>2268 / 3844</t>
  </si>
  <si>
    <t>Pipette 50ml</t>
  </si>
  <si>
    <t>PIPETTE DE SEROLOGIE 50ml 1/2 STERILE /1 GREINER x100</t>
  </si>
  <si>
    <t>768180</t>
  </si>
  <si>
    <t>734-1740</t>
  </si>
  <si>
    <t>5 sachets x20</t>
  </si>
  <si>
    <t>4 sachets x 25</t>
  </si>
  <si>
    <t>3506 / 3845</t>
  </si>
  <si>
    <t>Pipette 100ml</t>
  </si>
  <si>
    <t xml:space="preserve">Pipette de sérologie 100 ml - stérile </t>
  </si>
  <si>
    <t>141382</t>
  </si>
  <si>
    <t>734-1741</t>
  </si>
  <si>
    <t>carton x50</t>
  </si>
  <si>
    <t>sachet x 10</t>
  </si>
  <si>
    <t>10 sachets x 10</t>
  </si>
  <si>
    <t>pipettes pasteur</t>
  </si>
  <si>
    <t>PIPETTE PASTEUR 230 MM NON COTONNEE ,NON STERILE ,OUVERTE x250</t>
  </si>
  <si>
    <t>42002</t>
  </si>
  <si>
    <t>612-1702</t>
  </si>
  <si>
    <t>carton x250</t>
  </si>
  <si>
    <t>1 carton x250</t>
  </si>
  <si>
    <t>SERINGUES</t>
  </si>
  <si>
    <t>Seringues 1ml</t>
  </si>
  <si>
    <t>SERINGUE TUBERCULINE 1ML 2 PIECES SANS JOINT x100</t>
  </si>
  <si>
    <t>921036</t>
  </si>
  <si>
    <t>720-2561</t>
  </si>
  <si>
    <t>2019-02</t>
  </si>
  <si>
    <t>2387 / 3846</t>
  </si>
  <si>
    <t>Seringues 2ml</t>
  </si>
  <si>
    <t>SERINGUE INJEKT 2ml LUER CENTRE x100</t>
  </si>
  <si>
    <t>921001</t>
  </si>
  <si>
    <t>720-2518</t>
  </si>
  <si>
    <t xml:space="preserve">Terumo </t>
  </si>
  <si>
    <t>2019-07</t>
  </si>
  <si>
    <t>2388 / 3926</t>
  </si>
  <si>
    <t>Seringues 5ml</t>
  </si>
  <si>
    <t>SERINGUE INJEKT 5ml LUER EXCENTRE x100</t>
  </si>
  <si>
    <t>921002</t>
  </si>
  <si>
    <t>720-2519</t>
  </si>
  <si>
    <t>2018-05</t>
  </si>
  <si>
    <t>Seringues 10ml</t>
  </si>
  <si>
    <t>SERINGUE TERUMO 10 ml x100</t>
  </si>
  <si>
    <t>50008</t>
  </si>
  <si>
    <t>613-2317</t>
  </si>
  <si>
    <t>2382 / 3775</t>
  </si>
  <si>
    <t>Seringues 20ml</t>
  </si>
  <si>
    <t>SERINGUE TERUMO 20ml LT STERILE E-BEAM x50</t>
  </si>
  <si>
    <t>50010</t>
  </si>
  <si>
    <t>613-5402</t>
  </si>
  <si>
    <t>Seringues 50ml</t>
  </si>
  <si>
    <t>SERINGUE TERUMO 50 ml x25</t>
  </si>
  <si>
    <t>50012</t>
  </si>
  <si>
    <t>TERUBS-50ES</t>
  </si>
  <si>
    <t>1 boite x25</t>
  </si>
  <si>
    <t>Aiguilles 0,6*25mm</t>
  </si>
  <si>
    <t>AIGUILLE TERUMO 23G 1 0,60x25mm BLEU x100</t>
  </si>
  <si>
    <t>613-2017</t>
  </si>
  <si>
    <t>NN-2325R</t>
  </si>
  <si>
    <t>2385 / 3763</t>
  </si>
  <si>
    <t>Aiguilles 1,2*40mm</t>
  </si>
  <si>
    <t>AIGUILLE STERICAN (anciennement FINE-JECT) 1,2x40 18Gx11/2 x100</t>
  </si>
  <si>
    <t>921030</t>
  </si>
  <si>
    <t>612-0160</t>
  </si>
  <si>
    <t>POINTES</t>
  </si>
  <si>
    <t>3404 / 3847</t>
  </si>
  <si>
    <t>Tips filtrés 10ul</t>
  </si>
  <si>
    <t>Pointe à filtre ART 10 Reach sur rack stérile à couvercle à charnière x960</t>
  </si>
  <si>
    <t>41529</t>
  </si>
  <si>
    <t>732-2221</t>
  </si>
  <si>
    <t>carton x10 x 96</t>
  </si>
  <si>
    <t>ART</t>
  </si>
  <si>
    <t>10 Reach</t>
  </si>
  <si>
    <t>2295 / 3848</t>
  </si>
  <si>
    <t>Tips filtrés 200ul</t>
  </si>
  <si>
    <t>POINTE FILTRE 200µL MULTIGARD CELL RACK STERILE /96 MULTI x960</t>
  </si>
  <si>
    <t>14220</t>
  </si>
  <si>
    <t>732-0541</t>
  </si>
  <si>
    <t>2296 / 3849</t>
  </si>
  <si>
    <t>Tips filtrés 1000ul</t>
  </si>
  <si>
    <t>POINTE FILTRE 1000µL MULTIGARD CELL RACK STERILE /100 MULTI x1000</t>
  </si>
  <si>
    <t>14200</t>
  </si>
  <si>
    <t>732-0534</t>
  </si>
  <si>
    <t xml:space="preserve">boite x 10 </t>
  </si>
  <si>
    <t>boite x 10 x 96</t>
  </si>
  <si>
    <t>Recharge tips 10ul</t>
  </si>
  <si>
    <t xml:space="preserve">POINTE 10µl LONGUE GRADUEE SUR RECHARGE CLEARLINE x960 </t>
  </si>
  <si>
    <t>713110</t>
  </si>
  <si>
    <t>613-1076</t>
  </si>
  <si>
    <t>boite x10 x 96</t>
  </si>
  <si>
    <t>Recharge tips 200ul</t>
  </si>
  <si>
    <t xml:space="preserve">POINTE 200µl GRADUEE SUR RECHARGE CLEARLINE x960 </t>
  </si>
  <si>
    <t>713111</t>
  </si>
  <si>
    <t>613-1090</t>
  </si>
  <si>
    <t xml:space="preserve">boite x10 </t>
  </si>
  <si>
    <t>boite x 5</t>
  </si>
  <si>
    <t>boite x 5 x 96</t>
  </si>
  <si>
    <t>Recharge tips 1250ul</t>
  </si>
  <si>
    <t>POINTE 1250µl GRADUEE SUR RECHARGE CLEARLINE x768</t>
  </si>
  <si>
    <t>713113</t>
  </si>
  <si>
    <t>613-1087</t>
  </si>
  <si>
    <t>carton x8</t>
  </si>
  <si>
    <t>carton x8 x 96</t>
  </si>
  <si>
    <t>CN007/CN008</t>
  </si>
  <si>
    <t>Pointe 1200 μl Refill System Sartorius Biohitfamily - rack de 96 pointes</t>
  </si>
  <si>
    <t>070482</t>
  </si>
  <si>
    <t xml:space="preserve">613-0680 </t>
  </si>
  <si>
    <t>carton x 10</t>
  </si>
  <si>
    <t>cartonx10x96</t>
  </si>
  <si>
    <t>carton x10x96</t>
  </si>
  <si>
    <t>SARTORIUS</t>
  </si>
  <si>
    <t>Boites vides tips 10-300ul</t>
  </si>
  <si>
    <t>BOITE VIDE POUR POINTES 10µl à 200µl CLEARLINE x10</t>
  </si>
  <si>
    <t>613-1086</t>
  </si>
  <si>
    <t>Boites vides tips 1000-1250ul</t>
  </si>
  <si>
    <t xml:space="preserve">BOITE VIDE POUR POINTES 1000/1250µl CLEARLINE x8 </t>
  </si>
  <si>
    <t>713121</t>
  </si>
  <si>
    <t>613-1084</t>
  </si>
  <si>
    <t>1 carton x8</t>
  </si>
  <si>
    <t>Tips 5000ul boite</t>
  </si>
  <si>
    <t>POINTE EPTIPS BOX STANDARD 100-5000µL RACK/24 EPPENDORF x24</t>
  </si>
  <si>
    <t>033662</t>
  </si>
  <si>
    <t>613-3543</t>
  </si>
  <si>
    <t>1 boite</t>
  </si>
  <si>
    <t>1 boite x24</t>
  </si>
  <si>
    <t>2273 / 3939</t>
  </si>
  <si>
    <t>Tips 5000ul vrac</t>
  </si>
  <si>
    <t>POINTE EPTIPS STANDARD 100-5000µL VRAC EPPENDORF x500</t>
  </si>
  <si>
    <t>033650</t>
  </si>
  <si>
    <t>613-3508</t>
  </si>
  <si>
    <t>5 sachets x100</t>
  </si>
  <si>
    <t>3696 / 3923</t>
  </si>
  <si>
    <t>Tips 10ml vrac</t>
  </si>
  <si>
    <t>Pointe Proline Sartorius Biohitfamily 10 ml (vrac) non steriles, autoclavables</t>
  </si>
  <si>
    <t xml:space="preserve">070945 </t>
  </si>
  <si>
    <t>613-2911</t>
  </si>
  <si>
    <t>ROBOTIQUE</t>
  </si>
  <si>
    <t>Tips 1025ul</t>
  </si>
  <si>
    <t>Span-8 P1000 Barrier, Presterile</t>
  </si>
  <si>
    <t>-</t>
  </si>
  <si>
    <t>carton</t>
  </si>
  <si>
    <t>5 racks / carton</t>
  </si>
  <si>
    <t>Beckman C G</t>
  </si>
  <si>
    <t>B01124</t>
  </si>
  <si>
    <t>Tips 50ul filtrés</t>
  </si>
  <si>
    <t xml:space="preserve">Biomek AP96 P50 Tips, Sterile Barrier </t>
  </si>
  <si>
    <t>A21586</t>
  </si>
  <si>
    <t>Tips 250ul filtrés</t>
  </si>
  <si>
    <t>Biomek AP96 P250 Tips, Sterile Barrier</t>
  </si>
  <si>
    <t>10 racks / carton</t>
  </si>
  <si>
    <t>Reservoir robotique</t>
  </si>
  <si>
    <t xml:space="preserve">Nonpyrogenic Half Reservoir • Capacity: 75 mL (quantity 24) </t>
  </si>
  <si>
    <t>24 / carton</t>
  </si>
  <si>
    <t>Deepwell 1ml BM</t>
  </si>
  <si>
    <t>PLAQUE DEEPWELL 96 PTS PP 1ML x50</t>
  </si>
  <si>
    <t>sachet x5</t>
  </si>
  <si>
    <t>10 sachets x5</t>
  </si>
  <si>
    <t>Fisher</t>
  </si>
  <si>
    <t>Couvercles</t>
  </si>
  <si>
    <t xml:space="preserve">UNIVERSAL LID POLYSTYRENE CLEAR </t>
  </si>
  <si>
    <t>100 / carton</t>
  </si>
  <si>
    <t>Interchim</t>
  </si>
  <si>
    <t>BU441A</t>
  </si>
  <si>
    <t>Plaques PCR 384 puits violet</t>
  </si>
  <si>
    <t xml:space="preserve">Plaques PCR FrameStar 384 puits - Violet/Naturel (réf. 4titude : 4Ti-0384) </t>
  </si>
  <si>
    <t>44706</t>
  </si>
  <si>
    <t>211-0305</t>
  </si>
  <si>
    <t>50 / carton</t>
  </si>
  <si>
    <t xml:space="preserve">1 carton </t>
  </si>
  <si>
    <t>1 carton x 100</t>
  </si>
  <si>
    <t>4ti-0384</t>
  </si>
  <si>
    <t>Plaques PCR 384 puits bleu</t>
  </si>
  <si>
    <t xml:space="preserve">Plaques PCR FrameStar 384 puits - Bleu/Naturel (réf. 4titude : 4Ti-0384/B) </t>
  </si>
  <si>
    <t>44707</t>
  </si>
  <si>
    <t>732-1576</t>
  </si>
  <si>
    <t>4ti-0384/B</t>
  </si>
  <si>
    <t>Plaques  PCR 384 puits  cadre transparent</t>
  </si>
  <si>
    <t>PLAQUE FRAMESTAR PCR 384 PUITS CADRE TRANPARENT 2x CODE BARRES STD (réf. 4TITUDE : 4Ti-0384/C/DBC)</t>
  </si>
  <si>
    <t>044751</t>
  </si>
  <si>
    <t>4Ti-0384/C</t>
  </si>
  <si>
    <t>2210 / 3857</t>
  </si>
  <si>
    <t>Réservoir</t>
  </si>
  <si>
    <t>RESERVOIR REACTIF 96 PUITS 64µL PP x25</t>
  </si>
  <si>
    <t>58001</t>
  </si>
  <si>
    <t>732-1400</t>
  </si>
  <si>
    <t>5 sachet x5</t>
  </si>
  <si>
    <t>porvair</t>
  </si>
  <si>
    <t>Tips zephyr 150ul</t>
  </si>
  <si>
    <t>150ul filtrés Biorobotide calliper zephyr *960</t>
  </si>
  <si>
    <t>Calliper</t>
  </si>
  <si>
    <t>Tips zephyr 50ul</t>
  </si>
  <si>
    <t>50ul filtrés Biorobotide calliper zephyr *960</t>
  </si>
  <si>
    <t>10 boites x96</t>
  </si>
  <si>
    <t>Tips zephyr 80ul stérile</t>
  </si>
  <si>
    <t>80ul filtrés Biorobotide calliper zephyr *960 stérile</t>
  </si>
  <si>
    <t>10boites x96</t>
  </si>
  <si>
    <t>Boites Q-Tray avec grilles</t>
  </si>
  <si>
    <t>Vented Qtray with cover &amp; 48 Well Divider</t>
  </si>
  <si>
    <t>X6029</t>
  </si>
  <si>
    <t>POINTES POUR BRAS MCA</t>
  </si>
  <si>
    <t>DITI 200μL 3840 PCE.MCA96 NESTED</t>
  </si>
  <si>
    <t>30038619</t>
  </si>
  <si>
    <t>TECAN</t>
  </si>
  <si>
    <t>BACS A REACTIFS 300mL</t>
  </si>
  <si>
    <t>TROUGH DISPOSABLE 300ML CONV. SBS 40PCE</t>
  </si>
  <si>
    <t>30077313</t>
  </si>
  <si>
    <t>sachet x 4</t>
  </si>
  <si>
    <t>10Sachetx4 / carton</t>
  </si>
  <si>
    <t>BACS A REACTIFS 100mL</t>
  </si>
  <si>
    <t>TROUGH DISPOSABLE 100ML PP TRA. 108 PCE</t>
  </si>
  <si>
    <t>10613048</t>
  </si>
  <si>
    <t>sachet x6</t>
  </si>
  <si>
    <t>18 sachets x6</t>
  </si>
  <si>
    <t>POINTES POUR BRAS LIHA</t>
  </si>
  <si>
    <t>DITI LIHA 200μL CONDU. 2304 PCE. SBS</t>
  </si>
  <si>
    <t>30057814</t>
  </si>
  <si>
    <t>16racks / carton</t>
  </si>
  <si>
    <t>POINTES POUR BRAS LIHA 5 ML</t>
  </si>
  <si>
    <t>DITI LIHA 5000μL CONDU. 240 PCE</t>
  </si>
  <si>
    <t>30059897</t>
  </si>
  <si>
    <t>10 Racks/ carton</t>
  </si>
  <si>
    <t>24 RECHARGES  DE 96 CONES JET</t>
  </si>
  <si>
    <t>DITI LIHA 1000μL CONDU</t>
  </si>
  <si>
    <t>30057816</t>
  </si>
  <si>
    <t>carton de 24</t>
  </si>
  <si>
    <t>Plaque deepwell 24 puits 10ml stérile</t>
  </si>
  <si>
    <t xml:space="preserve">Plaque deepwell 24 puits 10ml polypropylène clair puits rectangulaire stérile 1 * 25 Pce </t>
  </si>
  <si>
    <t xml:space="preserve">AXYGP-DW10ML24CS </t>
  </si>
  <si>
    <t>carton x 25</t>
  </si>
  <si>
    <t>AXYGEN</t>
  </si>
  <si>
    <t>5010/5011</t>
  </si>
  <si>
    <t>Microtube 2 ml avec jupe  microfluidique</t>
  </si>
  <si>
    <t>Microtube 2 ml avec jupe sans capuchon microfluidique</t>
  </si>
  <si>
    <t>039175</t>
  </si>
  <si>
    <t>612-6655</t>
  </si>
  <si>
    <t>sachet x1000</t>
  </si>
  <si>
    <t>sachet x 1000</t>
  </si>
  <si>
    <t>SIMPORT</t>
  </si>
  <si>
    <t>T341-6T</t>
  </si>
  <si>
    <t>CN006</t>
  </si>
  <si>
    <t>TUYAUX SILICONE PEROXYDE 1X3mmX 25m</t>
  </si>
  <si>
    <t>228-0701</t>
  </si>
  <si>
    <t>1 x 25m</t>
  </si>
  <si>
    <t>1x 25m</t>
  </si>
  <si>
    <t>CN002</t>
  </si>
  <si>
    <t>PIPETTE PASTEUR 150MM GRAD. 5ML NON ST  microfluidique</t>
  </si>
  <si>
    <t>Pipette Pasteur 150mm graduée en polyethylène basse densité, capacité totale 5ml (bulbe/3,5ml), graduation jusqu'à 1ml par 0,25 - non stérile 1 * 500 Pce</t>
  </si>
  <si>
    <t xml:space="preserve">612-1684 </t>
  </si>
  <si>
    <t>1 carton x 500</t>
  </si>
  <si>
    <t>PLAQUES ET MICROPLAQUES</t>
  </si>
  <si>
    <t>2779 / 4073</t>
  </si>
  <si>
    <t>MP 96 puits non stérile</t>
  </si>
  <si>
    <t xml:space="preserve">PLAQUE CULTURE 96 FOND PLAT SANS COUVERCLE /1 GREINER non stérile x100 </t>
  </si>
  <si>
    <t>655101</t>
  </si>
  <si>
    <t>732-5567</t>
  </si>
  <si>
    <t>sachet x10</t>
  </si>
  <si>
    <t>10 sachets x10</t>
  </si>
  <si>
    <t>2185 / 3906</t>
  </si>
  <si>
    <t>MP 96 puits stérile</t>
  </si>
  <si>
    <t>Plaques 96 puits fond plat culture cellulaire Cellstar standard Greiner Bio-One x100</t>
  </si>
  <si>
    <t>020035</t>
  </si>
  <si>
    <t>734-1793</t>
  </si>
  <si>
    <t>sachet x1</t>
  </si>
  <si>
    <t>100 sachets x1</t>
  </si>
  <si>
    <t>sachet x 1</t>
  </si>
  <si>
    <t>1 sachet x 50</t>
  </si>
  <si>
    <t>2209 / 4074</t>
  </si>
  <si>
    <t>MP 96 puits UV</t>
  </si>
  <si>
    <t>PLAQUE UV , UVSTAR 96 x40</t>
  </si>
  <si>
    <t>655801</t>
  </si>
  <si>
    <t>736-0231</t>
  </si>
  <si>
    <t>4 sachets x10</t>
  </si>
  <si>
    <t>sachet  x 10</t>
  </si>
  <si>
    <t>4 sachet x 10</t>
  </si>
  <si>
    <t>3356 / 4075</t>
  </si>
  <si>
    <t>MP 96 puits stockage -80°C stérile</t>
  </si>
  <si>
    <t>Plaque en polypropylène 96 puits à fond rond coloris naturel Greiner Bio-One x100</t>
  </si>
  <si>
    <t>650261</t>
  </si>
  <si>
    <t>736-0117</t>
  </si>
  <si>
    <t>2240 / 3850</t>
  </si>
  <si>
    <t>MP 96 puits noires fd transp. Stérile</t>
  </si>
  <si>
    <t>PLAQUE CULTURE 96 PUITS NOIRE F TRANSPARENT AVEC COUVERCLE GREINER x32</t>
  </si>
  <si>
    <t>655090</t>
  </si>
  <si>
    <t>734-2480</t>
  </si>
  <si>
    <t>sachet x8</t>
  </si>
  <si>
    <t>4 sachets x8</t>
  </si>
  <si>
    <t>MP 96 puits noires fond noir</t>
  </si>
  <si>
    <t>PLAQUE 96 PS NOIR fond noir TC x100</t>
  </si>
  <si>
    <t>43458</t>
  </si>
  <si>
    <t>734-1664</t>
  </si>
  <si>
    <t>carton x25</t>
  </si>
  <si>
    <t>Porvair</t>
  </si>
  <si>
    <t>2043 / 4088</t>
  </si>
  <si>
    <t>MP 384 PS stérile fond plat</t>
  </si>
  <si>
    <t>Plaque standard 384 puits en polystyrène transparent non traitée, stérile, avec couvercle Greiner Bio-One x32</t>
  </si>
  <si>
    <t>781186</t>
  </si>
  <si>
    <t>736-0149</t>
  </si>
  <si>
    <t>MP 384 PP fond conique</t>
  </si>
  <si>
    <t>Plaque en polypropylène 384 puits à fond en V coloris naturel Greiner Bio-One x100</t>
  </si>
  <si>
    <t>781280</t>
  </si>
  <si>
    <t>736-0152</t>
  </si>
  <si>
    <t>Plaques PCR 384 puits vert</t>
  </si>
  <si>
    <t xml:space="preserve">Plaques PCR FrameStar 384 puits - Vert/Naturel (réf. 4titude : 4Ti - 0384/G) </t>
  </si>
  <si>
    <t>44708</t>
  </si>
  <si>
    <t>732-1577</t>
  </si>
  <si>
    <t>4ti-0384/G</t>
  </si>
  <si>
    <t>MP 384 puits noire fd transp.</t>
  </si>
  <si>
    <t>Plaque screening 384 puits stérile noire à fond transparent avec couvercle Greiner Bio-One x32</t>
  </si>
  <si>
    <t>781091</t>
  </si>
  <si>
    <t>736-0235</t>
  </si>
  <si>
    <t>MP 6 puits</t>
  </si>
  <si>
    <t>Plaque de culture 6 puits TPP *126</t>
  </si>
  <si>
    <t>9206</t>
  </si>
  <si>
    <t>734-0019</t>
  </si>
  <si>
    <t>126 sachets x1</t>
  </si>
  <si>
    <t>50 sachets x 1</t>
  </si>
  <si>
    <t>TPP</t>
  </si>
  <si>
    <t>2193 / 4061</t>
  </si>
  <si>
    <t>plaque PCR 96 puits jupée 4-titude</t>
  </si>
  <si>
    <t>Plaque PCR 96 puits jupée (réf. 4titude : 4Ti-0740) x50</t>
  </si>
  <si>
    <t>44760</t>
  </si>
  <si>
    <t>732-0664</t>
  </si>
  <si>
    <t>1 carton x50</t>
  </si>
  <si>
    <t>1 carton x 10</t>
  </si>
  <si>
    <t>4ti-0740</t>
  </si>
  <si>
    <t>CN001</t>
  </si>
  <si>
    <t>plaque PCR 96 puits jupée 4-titude violet/naturel</t>
  </si>
  <si>
    <t>Plaques PCR FrameStar 96 puits, avec jupe - Violet/Naturel (réf. 4titude : 4Ti - 0960)</t>
  </si>
  <si>
    <t>044700</t>
  </si>
  <si>
    <t>4ti-0960</t>
  </si>
  <si>
    <t>3366 / 3779</t>
  </si>
  <si>
    <t>plaque PCR 96 puits semi-jupée</t>
  </si>
  <si>
    <t>Plaque PCR 96 semi-jupée (réf. 4titude : 4Ti-0760) x50</t>
  </si>
  <si>
    <t>016657B</t>
  </si>
  <si>
    <t>732-0892</t>
  </si>
  <si>
    <t>1 carton x 25</t>
  </si>
  <si>
    <t>4ti-0760</t>
  </si>
  <si>
    <t>2194 / 3770</t>
  </si>
  <si>
    <t>plaque PCR 96 puits non jupée</t>
  </si>
  <si>
    <t>Plaque PCR µltra-Plate 96 sans jupe puits coloris naturel Mµlti x100</t>
  </si>
  <si>
    <t>26190</t>
  </si>
  <si>
    <t>211-0262</t>
  </si>
  <si>
    <t>4 cartons x25</t>
  </si>
  <si>
    <t>10 cartons x 10</t>
  </si>
  <si>
    <t>2815 / 3856</t>
  </si>
  <si>
    <t>Deepwell 2,2ml</t>
  </si>
  <si>
    <t>Plaque de stockage 96 puits carrés 2,2 ml fond conique coloris naturel AB-0932 *50</t>
  </si>
  <si>
    <t>16086</t>
  </si>
  <si>
    <t>732-4910</t>
  </si>
  <si>
    <t>50 sachets x1</t>
  </si>
  <si>
    <t>Microplaque  starstedt</t>
  </si>
  <si>
    <t>carton x 50</t>
  </si>
  <si>
    <t xml:space="preserve">TUBES ET MICROTUBES </t>
  </si>
  <si>
    <t>Barretes de tubes et bouchosns 0,2ml x 8 pour PCR</t>
  </si>
  <si>
    <t>Barrettes de microtubes pour PCR, 0,2 ml, 8 par barrette, avec barrettes de bouchons</t>
  </si>
  <si>
    <t>732-0679</t>
  </si>
  <si>
    <t>sachet x 125</t>
  </si>
  <si>
    <t>1 sachet x 125</t>
  </si>
  <si>
    <t>Microtube PCR individuel 0,2 ml</t>
  </si>
  <si>
    <t>385002</t>
  </si>
  <si>
    <t>DD</t>
  </si>
  <si>
    <t>tubes 1,5ml</t>
  </si>
  <si>
    <t>MICROTUBE 1,7 ml PP SAFESEAL SACHET MULTI x1000</t>
  </si>
  <si>
    <t>017040A</t>
  </si>
  <si>
    <t>525-0227</t>
  </si>
  <si>
    <t>1 sachet x1000</t>
  </si>
  <si>
    <t>sachet x 500</t>
  </si>
  <si>
    <t>1 sachet x 500</t>
  </si>
  <si>
    <t>tube 1,5ml BM LoBind senquencer</t>
  </si>
  <si>
    <t>Tube 1,5 ml ADN LoBind EPPENDORF</t>
  </si>
  <si>
    <t>033871</t>
  </si>
  <si>
    <t>525-0130</t>
  </si>
  <si>
    <t>carton x 250</t>
  </si>
  <si>
    <t>1 carton x 250</t>
  </si>
  <si>
    <t>Eppendorf</t>
  </si>
  <si>
    <t>tubes 2ml</t>
  </si>
  <si>
    <t>MICROTUBES 2ml SNAP CAP x500</t>
  </si>
  <si>
    <t>211-0034</t>
  </si>
  <si>
    <t>sachet x500</t>
  </si>
  <si>
    <t>Microtube 2 ml avec bouchon - sans jupe</t>
  </si>
  <si>
    <t>077788</t>
  </si>
  <si>
    <t>QPS</t>
  </si>
  <si>
    <t>tubes 10ml rouges Akta</t>
  </si>
  <si>
    <t>TUBE 10ml 16x100mm PS CAP VIS ROUGE VRAC x1000</t>
  </si>
  <si>
    <t>sachet x125</t>
  </si>
  <si>
    <t>8 sachets x125</t>
  </si>
  <si>
    <t>tubes 14ml blanc BM</t>
  </si>
  <si>
    <t>TUBE CULTURE FOND ROND PS 14ml 17x100mm CAP SNAP /125 x1000</t>
  </si>
  <si>
    <t>039224</t>
  </si>
  <si>
    <t>720-0568</t>
  </si>
  <si>
    <t>racks x125</t>
  </si>
  <si>
    <t>8 racks x125</t>
  </si>
  <si>
    <t>rack x1 25</t>
  </si>
  <si>
    <t>8 racks x 125</t>
  </si>
  <si>
    <t>simport</t>
  </si>
  <si>
    <t>T406-3</t>
  </si>
  <si>
    <t>tubes 5ml blanc</t>
  </si>
  <si>
    <t>TUBE CULTURE FOND PP 5ML 12x75mm CAP SNAP /1 x500</t>
  </si>
  <si>
    <t>64299</t>
  </si>
  <si>
    <t>carton x500</t>
  </si>
  <si>
    <t>Evergreen scientific</t>
  </si>
  <si>
    <t>222-2376-081</t>
  </si>
  <si>
    <t>cryotubes pas de vis externe</t>
  </si>
  <si>
    <t>CRYOTUBE 2ml VIS EXTERNE FOND ROND AVEC JUPE PIED CRANTE x100</t>
  </si>
  <si>
    <t>39797</t>
  </si>
  <si>
    <t>720-0997</t>
  </si>
  <si>
    <t>1 sachet x100</t>
  </si>
  <si>
    <t xml:space="preserve"> sachets x 100</t>
  </si>
  <si>
    <t>10 sachets x 100</t>
  </si>
  <si>
    <t>Tubes Fluidix 700µl</t>
  </si>
  <si>
    <t>0.7ml External Thread Jacket Tube with 2D Code on Tube Base &amp; Linear Barcode on Side, pre-capped with screw cap, pre-racked 10 racks per case</t>
  </si>
  <si>
    <t xml:space="preserve">Wildcat </t>
  </si>
  <si>
    <t>68-0703-12</t>
  </si>
  <si>
    <t>Tube 225ml BM</t>
  </si>
  <si>
    <t>Tube à centrifuger fond conique 225 ml*48</t>
  </si>
  <si>
    <t>8 sachets x6</t>
  </si>
  <si>
    <t>TUBE HEMOLYSE EN VERRE ANALYTE</t>
  </si>
  <si>
    <t>TUBE HEMOLYSE EN VERRE SODOCALCIQUE USAGE UNIQUE 12,25x100mm EP 0,5mm x 527</t>
  </si>
  <si>
    <t>110003</t>
  </si>
  <si>
    <t>CARTON X 527</t>
  </si>
  <si>
    <t>CN005/CN004</t>
  </si>
  <si>
    <t>Tubes de culture, à usage unique, en PYREX</t>
  </si>
  <si>
    <t>001018</t>
  </si>
  <si>
    <t>734-4228</t>
  </si>
  <si>
    <t>carton x125</t>
  </si>
  <si>
    <t>Corning</t>
  </si>
  <si>
    <t>99445-18</t>
  </si>
  <si>
    <t>falcon 15</t>
  </si>
  <si>
    <t xml:space="preserve">TUBE A CENTRIFUGER PP 15ML STERILE VRAC GREINER x1000 </t>
  </si>
  <si>
    <t>188271</t>
  </si>
  <si>
    <t>734-0451</t>
  </si>
  <si>
    <t>sachet x 50</t>
  </si>
  <si>
    <t>10 sachet  x 50</t>
  </si>
  <si>
    <t>falcon 50</t>
  </si>
  <si>
    <t>TUBE CULTURE CONIQUE PP 50ml 30x115mm CAP VIS /20 GREINER x500</t>
  </si>
  <si>
    <t>352070</t>
  </si>
  <si>
    <t>734-0448</t>
  </si>
  <si>
    <t>sachet x25</t>
  </si>
  <si>
    <t>20 sachets x25</t>
  </si>
  <si>
    <t>BioCell</t>
  </si>
  <si>
    <t>Culture Flask 250ml (175cm²)</t>
  </si>
  <si>
    <t>Flacons rectangulaires traités pour CT ventilé incliné 250ml</t>
  </si>
  <si>
    <t>734-1723</t>
  </si>
  <si>
    <t>1 carton</t>
  </si>
  <si>
    <t>1 carton de 50 flasques (10 sachets * 5flasques)</t>
  </si>
  <si>
    <t>Culture Flask 45ml (75cm²)</t>
  </si>
  <si>
    <t>Flacons rectangulaires traités pour CT ventilé incliné 45ml</t>
  </si>
  <si>
    <t>734-2705</t>
  </si>
  <si>
    <t>1 carton de 100 flasques (20 sachets * 5flasques)</t>
  </si>
  <si>
    <t>Culture Flask 10ml (25cm²)</t>
  </si>
  <si>
    <t>Flacons rectangulaires traités pour CT ventilé incliné 10ml</t>
  </si>
  <si>
    <t>734-1712</t>
  </si>
  <si>
    <t>1 carton de 200 flasques (10 sachets * 20flasques)</t>
  </si>
  <si>
    <t>cryotubes pas de vis interne</t>
  </si>
  <si>
    <t>Cryotube 2 ml à pas de vis interne avec joint cylindrique *100</t>
  </si>
  <si>
    <t>102028N</t>
  </si>
  <si>
    <t>SIMPT301-2</t>
  </si>
  <si>
    <t>10 sachet x100</t>
  </si>
  <si>
    <t>sachet x 100</t>
  </si>
  <si>
    <t>réservoir culture cell</t>
  </si>
  <si>
    <t>Réservoir en PS, stériles, à usage unique 25mL</t>
  </si>
  <si>
    <t>MATR8093</t>
  </si>
  <si>
    <t>1 carton x100</t>
  </si>
  <si>
    <t>plaques 3904</t>
  </si>
  <si>
    <t>Plaque noire avec fond transparent, traitée TC</t>
  </si>
  <si>
    <t xml:space="preserve"> 734-1661</t>
  </si>
  <si>
    <t xml:space="preserve">1 carton x 100 plaques ( </t>
  </si>
  <si>
    <t>plaques 3595</t>
  </si>
  <si>
    <t>Plaque standard, fond plat, traitée TC, avec couvercle à faible évaporation, en conditionnement individuel</t>
  </si>
  <si>
    <t>1 carton x 50</t>
  </si>
  <si>
    <t>Grattoir cellules</t>
  </si>
  <si>
    <t>Grattoirs de cellules (largeur (lame): 20 mm)</t>
  </si>
  <si>
    <t>734-2602</t>
  </si>
  <si>
    <t>1*100</t>
  </si>
  <si>
    <t>Plaque immunologie MAXISORP 96 puits f plt</t>
  </si>
  <si>
    <t>Plaque immunologie à forte adsorption MAXISORP puits fond plat F96 Nunc</t>
  </si>
  <si>
    <t>055133</t>
  </si>
  <si>
    <t>1  carton x 60</t>
  </si>
  <si>
    <t>NUNC</t>
  </si>
  <si>
    <t>Pipette pasteur stérile</t>
  </si>
  <si>
    <t>Pipette Pasteur en polypropylène - longueur 229 mm - Emballage individuel stérile x200</t>
  </si>
  <si>
    <t>978370</t>
  </si>
  <si>
    <t>carton x200</t>
  </si>
  <si>
    <t>tapis salle blanche</t>
  </si>
  <si>
    <t>TAPIS ADHESIF BLANC 30 FEUILLES</t>
  </si>
  <si>
    <t>62041</t>
  </si>
  <si>
    <t>115-0069</t>
  </si>
  <si>
    <t>carton x30</t>
  </si>
  <si>
    <t>1 carton x30</t>
  </si>
  <si>
    <t>unité x 30</t>
  </si>
  <si>
    <t>8cartons x 30</t>
  </si>
  <si>
    <t>surchaussures</t>
  </si>
  <si>
    <t>PAIRES SURCHAUSSURES ANTI-DERAPANTES SEMELLES BLEUES x400</t>
  </si>
  <si>
    <t>73707</t>
  </si>
  <si>
    <t>113-8283</t>
  </si>
  <si>
    <t>carton x400</t>
  </si>
  <si>
    <t>1 carton x400</t>
  </si>
  <si>
    <t>carton x 200</t>
  </si>
  <si>
    <t>1 carton x 200</t>
  </si>
  <si>
    <t>H06610B</t>
  </si>
  <si>
    <t>blouses blanches jettables</t>
  </si>
  <si>
    <t>Blouse en polypropylène 40 g avec élastiques, taille L x50</t>
  </si>
  <si>
    <t>475011</t>
  </si>
  <si>
    <t>113-8276</t>
  </si>
  <si>
    <t>carton x 30</t>
  </si>
  <si>
    <t>1 carton x 30</t>
  </si>
  <si>
    <t>2464-4461</t>
  </si>
  <si>
    <t>masque FFP2</t>
  </si>
  <si>
    <t>MASQUE PLIABLE 2 PANNEAU DE FFP2 NR D x20</t>
  </si>
  <si>
    <t>955480A</t>
  </si>
  <si>
    <t>carton x20</t>
  </si>
  <si>
    <t>1 carton x20</t>
  </si>
  <si>
    <t xml:space="preserve">sachet x 20 </t>
  </si>
  <si>
    <t>1 sachet x 20</t>
  </si>
  <si>
    <t>masque FFP3</t>
  </si>
  <si>
    <t>Masque pliable Aura 9300+ FFP3D 3M x20</t>
  </si>
  <si>
    <t>950106</t>
  </si>
  <si>
    <t>111-0684</t>
  </si>
  <si>
    <t xml:space="preserve"> sachet x 10</t>
  </si>
  <si>
    <t>1 sachet x 10</t>
  </si>
  <si>
    <t>MASQUE PROTECTION COVID 19</t>
  </si>
  <si>
    <t>MASQUE CHIRUGICAL JETABLE PROTECTION COVID 19</t>
  </si>
  <si>
    <t>1 X 50</t>
  </si>
  <si>
    <t xml:space="preserve">LE MASQUE Français </t>
  </si>
  <si>
    <t>Filtres  6051 contre vapeur organique A1</t>
  </si>
  <si>
    <t>Filtres 6051  vapeur organiques pour masques, séries 6000/7000/7500</t>
  </si>
  <si>
    <t>111-0051</t>
  </si>
  <si>
    <t>1 carton x 8</t>
  </si>
  <si>
    <t>Filtres 6099, A2B2E2K2HGP3</t>
  </si>
  <si>
    <t>Filtres 6099, vapeurs organiques, inorganiques, gaz acides, ammoniac et particules</t>
  </si>
  <si>
    <t>111-0059</t>
  </si>
  <si>
    <t>1 carton x 4</t>
  </si>
  <si>
    <t>FILTRE 6098 AXP3 3M</t>
  </si>
  <si>
    <t>Filtres 6098, vapeurs organiques de point d’ébullition inférieur à 65 °C et particules</t>
  </si>
  <si>
    <t>111-8932</t>
  </si>
  <si>
    <t>lunettes VIPER  BLUE</t>
  </si>
  <si>
    <t>Lunettes de protection VIPER  bolle</t>
  </si>
  <si>
    <t>111-0340</t>
  </si>
  <si>
    <t>VIPCI</t>
  </si>
  <si>
    <t>lunettes AXIS NOIR</t>
  </si>
  <si>
    <t>Lunettes securite AXIS antirayures buee</t>
  </si>
  <si>
    <t>111-0072</t>
  </si>
  <si>
    <t>AXPSI</t>
  </si>
  <si>
    <t xml:space="preserve">surlunettes jackson incolore </t>
  </si>
  <si>
    <t xml:space="preserve">surlunettes de p)rotection JACKSON safety V 10 incolore anti- buée </t>
  </si>
  <si>
    <t>040126</t>
  </si>
  <si>
    <t xml:space="preserve"> unité (la paire) </t>
  </si>
  <si>
    <t xml:space="preserve">unité </t>
  </si>
  <si>
    <t>charlotte</t>
  </si>
  <si>
    <t>CHARLOTTE CLIP BLANC x100</t>
  </si>
  <si>
    <t>30673</t>
  </si>
  <si>
    <t>113-8250</t>
  </si>
  <si>
    <t>carton x100</t>
  </si>
  <si>
    <t>carton x 100</t>
  </si>
  <si>
    <t>scotch stérilisation autoclave</t>
  </si>
  <si>
    <t>RUBAN AUTOCLAVE 50m/19mm</t>
  </si>
  <si>
    <t>150260</t>
  </si>
  <si>
    <t>489-1310</t>
  </si>
  <si>
    <t>scotch stérilisation four</t>
  </si>
  <si>
    <t>Ruban adhésif indicateur de stérilisation pour poupinel</t>
  </si>
  <si>
    <t>150261</t>
  </si>
  <si>
    <t>489-0046</t>
  </si>
  <si>
    <t>Sac pour autoclave blouses bleues</t>
  </si>
  <si>
    <t>Sac  pour autoclave blouses bleues</t>
  </si>
  <si>
    <t>030121</t>
  </si>
  <si>
    <t>129-0585P</t>
  </si>
  <si>
    <t>unité x 25</t>
  </si>
  <si>
    <t>carton  x 75</t>
  </si>
  <si>
    <t>carton x 350</t>
  </si>
  <si>
    <t>Sac autoclavable pour  DASRI   60 litres</t>
  </si>
  <si>
    <t>Sac autoclavable Biohazard - volume 60 litres</t>
  </si>
  <si>
    <t>Sac autoclavable pour  DASRI   8 litres</t>
  </si>
  <si>
    <t>Sac autoclavable Biohazard - volume 8 litres</t>
  </si>
  <si>
    <t>Lien Clavies</t>
  </si>
  <si>
    <t>sachets hotte</t>
  </si>
  <si>
    <t xml:space="preserve">Sachet rouge - organge avec symbole BIOHAZARD et témoin de stérilisation </t>
  </si>
  <si>
    <t xml:space="preserve">045897 </t>
  </si>
  <si>
    <t>129-4922</t>
  </si>
  <si>
    <t>1 sachet x 100</t>
  </si>
  <si>
    <t>support de paillasse pour sachet à déchets</t>
  </si>
  <si>
    <t>129-4948</t>
  </si>
  <si>
    <t>papier absorbant</t>
  </si>
  <si>
    <t xml:space="preserve">Essuyeur Wypall* L20 blanc (2) 18,5 x 38 cm à dévidage central Kimberly Clark </t>
  </si>
  <si>
    <t>002924B</t>
  </si>
  <si>
    <t>115-1352</t>
  </si>
  <si>
    <t>1  sachet  x6</t>
  </si>
  <si>
    <t>papier paillasse BM</t>
  </si>
  <si>
    <t>PAPIER DE PROTECTION DE PAILLASSE BLANC FEUILLES 46x57 CM x50</t>
  </si>
  <si>
    <t>36834</t>
  </si>
  <si>
    <t>115-9220</t>
  </si>
  <si>
    <t>couverture anti-feu</t>
  </si>
  <si>
    <t xml:space="preserve">Couverture anti-feu, dimensions : 1800 x 1200 mm </t>
  </si>
  <si>
    <t>60152</t>
  </si>
  <si>
    <t>118-1106</t>
  </si>
  <si>
    <t>Désinfectant anios</t>
  </si>
  <si>
    <t xml:space="preserve">Anioxy-spray WS, pulvérisateur de 1 litre </t>
  </si>
  <si>
    <t>59634</t>
  </si>
  <si>
    <t>DMDA1756573</t>
  </si>
  <si>
    <t>1 carton x6</t>
  </si>
  <si>
    <t xml:space="preserve"> 1 carton x 6</t>
  </si>
  <si>
    <t>LINGETTES désinfectantes anios</t>
  </si>
  <si>
    <t>LINGETTES désinfectantes anios  QUICK WIPES</t>
  </si>
  <si>
    <t>059863</t>
  </si>
  <si>
    <t>2333421BZ</t>
  </si>
  <si>
    <t>1 carton x 12</t>
  </si>
  <si>
    <t>ANIOS</t>
  </si>
  <si>
    <t>ANIOSTERILE DDN ECO</t>
  </si>
  <si>
    <t>1x5kg</t>
  </si>
  <si>
    <t xml:space="preserve">carton x 4 </t>
  </si>
  <si>
    <t xml:space="preserve">5kg </t>
  </si>
  <si>
    <t>ANIOS CLEAN SURF NON STERILE</t>
  </si>
  <si>
    <t>KOPHANIOS DAC III</t>
  </si>
  <si>
    <t>2830034</t>
  </si>
  <si>
    <t>carton x 4</t>
  </si>
  <si>
    <t>SURFANIOS PREMIUM  5 L</t>
  </si>
  <si>
    <t>SURFANIOS PREMIUM 4 BIDONS DE 5 L+ 1 POMPE DE 25 ml</t>
  </si>
  <si>
    <t>1917036</t>
  </si>
  <si>
    <t>5Lx1</t>
  </si>
  <si>
    <t>carton x 4 x 5L</t>
  </si>
  <si>
    <t>Solution hydroalcoolique pour distributeur</t>
  </si>
  <si>
    <t>ANIOS GEL 85 NPC 12X1L AIRLESS 3ML</t>
  </si>
  <si>
    <t>1L</t>
  </si>
  <si>
    <t>carton de 12 x 1 L</t>
  </si>
  <si>
    <t xml:space="preserve">ANIOSGEL 85 NPC 12X500 ml pompe </t>
  </si>
  <si>
    <t>500 ml</t>
  </si>
  <si>
    <t>Rince œil  individuelle</t>
  </si>
  <si>
    <t>Solutions pour douche oculaire individuelle</t>
  </si>
  <si>
    <t>118-0153</t>
  </si>
  <si>
    <t xml:space="preserve">unitè </t>
  </si>
  <si>
    <t>1 carton x 2</t>
  </si>
  <si>
    <t>ABSORBANT CHIMIQUE CHEMSOLUTE 1800ml</t>
  </si>
  <si>
    <t xml:space="preserve"> ABSORBANT CHIMIQUE CHEMSOLUTE 1800ml</t>
  </si>
  <si>
    <t>452000</t>
  </si>
  <si>
    <t>Produit lave main</t>
  </si>
  <si>
    <t>ANIOSAFE SAVON DOUX HF</t>
  </si>
  <si>
    <t>059648</t>
  </si>
  <si>
    <t>500ml</t>
  </si>
  <si>
    <t>carton de 12 x 500mL</t>
  </si>
  <si>
    <t>Anios</t>
  </si>
  <si>
    <t>1918228VB</t>
  </si>
  <si>
    <t>Nocolyse (+ menthe)</t>
  </si>
  <si>
    <t>Nocolyse+ Menthe</t>
  </si>
  <si>
    <t>4041.001-6</t>
  </si>
  <si>
    <t>1l</t>
  </si>
  <si>
    <t>1 carton de  6 x 1l</t>
  </si>
  <si>
    <t>Oxypharm</t>
  </si>
  <si>
    <t xml:space="preserve">ETIQUETTE BIOHAZARD 127x127 mm 1 * 250 Pce </t>
  </si>
  <si>
    <t>950164</t>
  </si>
  <si>
    <t xml:space="preserve">116-2252 </t>
  </si>
  <si>
    <t>1 rouleau x 250</t>
  </si>
  <si>
    <t>BIOHAZARD</t>
  </si>
  <si>
    <t xml:space="preserve">ETIQUETTE BIOHAZARD 76x51 mm 1 * 500 Pce </t>
  </si>
  <si>
    <t>950139</t>
  </si>
  <si>
    <t xml:space="preserve">116-2251 </t>
  </si>
  <si>
    <t>1 rouleau x 500</t>
  </si>
  <si>
    <t xml:space="preserve">ETIQUETTE BIOHAZARD 25X25MM 1 * 1.000 Pce </t>
  </si>
  <si>
    <t>950138</t>
  </si>
  <si>
    <t xml:space="preserve">116-2250 </t>
  </si>
  <si>
    <t>1 rouleau x 1000</t>
  </si>
  <si>
    <t>BIDONS</t>
  </si>
  <si>
    <t>Nalgene 20L</t>
  </si>
  <si>
    <t>Bonbonne 20 litres en PP Nalgene</t>
  </si>
  <si>
    <t>28621</t>
  </si>
  <si>
    <t>216-8762</t>
  </si>
  <si>
    <t>Nalgene 10L</t>
  </si>
  <si>
    <t>Bonbonne 10 litres en PP Nalgene</t>
  </si>
  <si>
    <t>28618</t>
  </si>
  <si>
    <t>216-8761</t>
  </si>
  <si>
    <t>Bouchon transfert nalgene</t>
  </si>
  <si>
    <t>Bouchon de transfert aseptique modèle 83B en polypropylène Nalgene *6</t>
  </si>
  <si>
    <t>29109</t>
  </si>
  <si>
    <t>216-8913</t>
  </si>
  <si>
    <t>nalgene</t>
  </si>
  <si>
    <t>2162-0831</t>
  </si>
  <si>
    <t>DIVERS</t>
  </si>
  <si>
    <t>timer</t>
  </si>
  <si>
    <t>COMPTEUR A REBOURS 24H</t>
  </si>
  <si>
    <t>45302</t>
  </si>
  <si>
    <t>609-1435</t>
  </si>
  <si>
    <t>pince metallique</t>
  </si>
  <si>
    <t>Pince Brucelles haute qualité longueur 105 mm bouts arrondis droits</t>
  </si>
  <si>
    <t>76100</t>
  </si>
  <si>
    <t>BOCH1000</t>
  </si>
  <si>
    <t>rouleau aluminium</t>
  </si>
  <si>
    <t>ROULEAU ALUMINIUM 20µm x300mm x150m x4</t>
  </si>
  <si>
    <t>39602</t>
  </si>
  <si>
    <t>291-0044</t>
  </si>
  <si>
    <t>1 carton x4 unités</t>
  </si>
  <si>
    <t>bille verre</t>
  </si>
  <si>
    <t>BILLE VERRE 4mm 1kg</t>
  </si>
  <si>
    <t>68502</t>
  </si>
  <si>
    <t>201-0278</t>
  </si>
  <si>
    <t>lingettes kimtech</t>
  </si>
  <si>
    <t>Essuyeurs professionnels Kimtech Science Kimberly - Clark Professional - boîte de 100 formats de 20 x 21 cm</t>
  </si>
  <si>
    <t>040490A</t>
  </si>
  <si>
    <t>115-2221</t>
  </si>
  <si>
    <t>1carton x 30</t>
  </si>
  <si>
    <t>cuves spectro</t>
  </si>
  <si>
    <t>CUVE PMMA 2,5ML SEMI MICRO x100</t>
  </si>
  <si>
    <t>391098</t>
  </si>
  <si>
    <t>634-8533</t>
  </si>
  <si>
    <t>cuves electroporation</t>
  </si>
  <si>
    <t>Cuvettes avec largeur de fente de 2,0 mm, bouchon bleu</t>
  </si>
  <si>
    <t>038190</t>
  </si>
  <si>
    <t>732-2268</t>
  </si>
  <si>
    <t>lames</t>
  </si>
  <si>
    <t>LAME PORTE OBJET 76x26mm BORDS BRUT x50</t>
  </si>
  <si>
    <t>68762</t>
  </si>
  <si>
    <t>631-1550</t>
  </si>
  <si>
    <t>lamelles</t>
  </si>
  <si>
    <t>LAMELLE COUVRE-OBJ.18x18 x1000</t>
  </si>
  <si>
    <t>100030</t>
  </si>
  <si>
    <t>631-1567</t>
  </si>
  <si>
    <t>boite x1000</t>
  </si>
  <si>
    <t>1 boite x1000</t>
  </si>
  <si>
    <t>étiquettes pr microtubes</t>
  </si>
  <si>
    <t>MICROTUBE TOUCH-TAGS</t>
  </si>
  <si>
    <t>53044</t>
  </si>
  <si>
    <t>817-5000</t>
  </si>
  <si>
    <t>rouleau x1000</t>
  </si>
  <si>
    <t>1 rouleau x1000</t>
  </si>
  <si>
    <t>rouleau x1700</t>
  </si>
  <si>
    <t>1 rouleau x1700</t>
  </si>
  <si>
    <t>ROULEAU 5000 ETIQUETTES TOUGH-SPOTS 9,5 mm COLORIS ASSORTIS</t>
  </si>
  <si>
    <t>53363</t>
  </si>
  <si>
    <t>817-5004</t>
  </si>
  <si>
    <t>rouleau x5000</t>
  </si>
  <si>
    <t>1 rouleau x5000</t>
  </si>
  <si>
    <t xml:space="preserve">nacelle pesée </t>
  </si>
  <si>
    <t>NACELLE PESEE PS 30ml 80x60mm ANTISTATIQUE LOSANGE NOIR x500</t>
  </si>
  <si>
    <t>30904</t>
  </si>
  <si>
    <t>611-9191</t>
  </si>
  <si>
    <t>1 carton x500</t>
  </si>
  <si>
    <t>coupelle alu dessicateur</t>
  </si>
  <si>
    <t>Coupelle en aluminium avec collerette pour dessicateur PRECISA</t>
  </si>
  <si>
    <t>993986</t>
  </si>
  <si>
    <t>611-0604</t>
  </si>
  <si>
    <t>carton x80</t>
  </si>
  <si>
    <t>1 carton x80</t>
  </si>
  <si>
    <t>oeses 10ul</t>
  </si>
  <si>
    <t>INOCULATEUR 10µL PS BE L194 STERILE /20 x9000</t>
  </si>
  <si>
    <t>010175</t>
  </si>
  <si>
    <t>612-9358</t>
  </si>
  <si>
    <t>40 sachets x 25</t>
  </si>
  <si>
    <t>50 sachet x 20</t>
  </si>
  <si>
    <t>OS10-02</t>
  </si>
  <si>
    <t>2219 / 4760</t>
  </si>
  <si>
    <t>oeses 1ul</t>
  </si>
  <si>
    <t>INOCULATEUR 1µL PS NA L192 STERILE /20 x9000</t>
  </si>
  <si>
    <t>76839</t>
  </si>
  <si>
    <t>612-9356</t>
  </si>
  <si>
    <t>450 sachets x20</t>
  </si>
  <si>
    <t>50 sachets x20</t>
  </si>
  <si>
    <t>OS1-01</t>
  </si>
  <si>
    <t>Oeses 10ul emballées individuellement</t>
  </si>
  <si>
    <t xml:space="preserve">Anse à inoculer 10 µl Greiner Bio-One </t>
  </si>
  <si>
    <t xml:space="preserve">731171 </t>
  </si>
  <si>
    <t>391-2082</t>
  </si>
  <si>
    <t>carton x600</t>
  </si>
  <si>
    <t>1 carton x600</t>
  </si>
  <si>
    <t>rateaux</t>
  </si>
  <si>
    <t>ETALEUR STERILE ORANGE /10 x500</t>
  </si>
  <si>
    <t>10178</t>
  </si>
  <si>
    <t>612-1561</t>
  </si>
  <si>
    <t>50 sachets x10</t>
  </si>
  <si>
    <t>sachet x 5</t>
  </si>
  <si>
    <t>200 sachet x 5</t>
  </si>
  <si>
    <t>Bouchon erlen jettable ø inf  44  (ø int 44-48)</t>
  </si>
  <si>
    <t>Bouchon en cellulose type 32 PD    ø  44  (ø int 44-48)</t>
  </si>
  <si>
    <t>391-0175</t>
  </si>
  <si>
    <t>2 x sachet 20</t>
  </si>
  <si>
    <t>Bouchon erlen jettable  ø inf 41  (ø int 43-46)</t>
  </si>
  <si>
    <t>Bouchon en cellulose type 32 PD   ø inf 41  (ø int 43-46)</t>
  </si>
  <si>
    <t>391-0173</t>
  </si>
  <si>
    <t>carton x60</t>
  </si>
  <si>
    <t>sachet x 60</t>
  </si>
  <si>
    <t>pot pour prélèvement</t>
  </si>
  <si>
    <t xml:space="preserve">Pot 200 ml en polystyrène, aseptique, bouchon rouge </t>
  </si>
  <si>
    <t>076024</t>
  </si>
  <si>
    <t>215-1324</t>
  </si>
  <si>
    <t>carton x162</t>
  </si>
  <si>
    <t>papier pH</t>
  </si>
  <si>
    <t>PAPIER PH 0-14 ROULEAU 6 METRES</t>
  </si>
  <si>
    <t>49337</t>
  </si>
  <si>
    <t>1.10962.0003</t>
  </si>
  <si>
    <t>parafilm</t>
  </si>
  <si>
    <t>PARAFILM ROULEAU 10cm x75M</t>
  </si>
  <si>
    <t>90998</t>
  </si>
  <si>
    <t>291-1212</t>
  </si>
  <si>
    <t>sachets de congélation</t>
  </si>
  <si>
    <t>SACHET A ZIP SANS PLAGE D'ECRITURE 170x240 MM x1000</t>
  </si>
  <si>
    <t>140305</t>
  </si>
  <si>
    <t>129-0299</t>
  </si>
  <si>
    <t>bistouri</t>
  </si>
  <si>
    <t>Bistouri minor non stérile n°10 Swann-Morton</t>
  </si>
  <si>
    <t>132631SW</t>
  </si>
  <si>
    <t>SWAN2381</t>
  </si>
  <si>
    <t>1 sachet x10</t>
  </si>
  <si>
    <t>scotch colorés</t>
  </si>
  <si>
    <t>PACK ARC EN CIEL 16 ROULEAUx19mmx12m</t>
  </si>
  <si>
    <t>140261</t>
  </si>
  <si>
    <t>817-0044</t>
  </si>
  <si>
    <t>carton x16</t>
  </si>
  <si>
    <t>Cartouche de gaz 450g</t>
  </si>
  <si>
    <t>Cartouche butane C470 (450 g)</t>
  </si>
  <si>
    <t>060415</t>
  </si>
  <si>
    <t>cartouche de gaz 240g</t>
  </si>
  <si>
    <t>cartouche à valve cv 300 plis ( 240g )</t>
  </si>
  <si>
    <t>071135</t>
  </si>
  <si>
    <t>recharge gaz briquet</t>
  </si>
  <si>
    <t>2 recharge gaz 300 ml pour briquets et chalumeau de cuisine</t>
  </si>
  <si>
    <t>amazon</t>
  </si>
  <si>
    <t>0703OLCMPA2</t>
  </si>
  <si>
    <t>Boite  cryotubes verte</t>
  </si>
  <si>
    <t>BOITE PPN  CRYOTUBES VERTE ALPHA NUMERIQUE</t>
  </si>
  <si>
    <t>139694N</t>
  </si>
  <si>
    <t>548-1447</t>
  </si>
  <si>
    <t>1 x sachet 4</t>
  </si>
  <si>
    <t xml:space="preserve">Filtres microfibres de verre, Grade GF/C, diam 90 mm, seuil de rétention 1,2 µm, 1*100 Pce </t>
  </si>
  <si>
    <t>COMBI
TIPS</t>
  </si>
  <si>
    <t>GANTS</t>
  </si>
  <si>
    <t>Micro
fluidique</t>
  </si>
  <si>
    <t>Lien Clavies pour sac autoclave</t>
  </si>
  <si>
    <t>Soute externe N°2 - Solvants organiques/Acides/Bases</t>
  </si>
  <si>
    <t>Réfrigérateur +4°C Salle des Produits chimiques (R+1)</t>
  </si>
  <si>
    <t>Congélateur -20°C Salle des Produits chimiques (R+1)</t>
  </si>
  <si>
    <t>Armoire Salle des Produits chimiques (R+1) - Température Ambiante</t>
  </si>
  <si>
    <t>Réserve RDC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</si>
</sst>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\ _€_-;\-* #,##0\ _€_-;_-* &quot;-&quot;??\ _€_-;_-@_-"/>
  </numFmts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4"/>
      <color rgb="FF404040"/>
      <name val="Times New Roman"/>
      <family val="1"/>
    </font>
    <font>
      <sz val="11"/>
      <color indexed="8"/>
      <name val="Calibri"/>
      <family val="2"/>
    </font>
    <font>
      <sz val="14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rgb="FF626262"/>
      <name val="Times New Roman"/>
      <family val="1"/>
    </font>
    <font>
      <sz val="14"/>
      <color rgb="FF626262"/>
      <name val="Times New Roman"/>
      <family val="1"/>
    </font>
    <font>
      <i/>
      <sz val="14"/>
      <color rgb="FF000000"/>
      <name val="Times New Roman"/>
      <family val="1"/>
    </font>
    <font>
      <sz val="2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theme="4" tint="0.3999755851924192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0"/>
      </bottom>
      <diagonal/>
    </border>
    <border>
      <left style="thin">
        <color theme="4" tint="0.39997558519241921"/>
      </left>
      <right style="thin">
        <color theme="0"/>
      </right>
      <top style="thin">
        <color theme="0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ck">
        <color theme="0"/>
      </top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/>
  </cellStyleXfs>
  <cellXfs count="24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3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1" fillId="2" borderId="2" xfId="1" applyFill="1" applyBorder="1"/>
    <xf numFmtId="0" fontId="0" fillId="2" borderId="2" xfId="1" applyNumberFormat="1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left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14" fontId="0" fillId="2" borderId="2" xfId="0" applyNumberFormat="1" applyFill="1" applyBorder="1" applyAlignment="1">
      <alignment horizontal="center" vertical="center"/>
    </xf>
    <xf numFmtId="14" fontId="0" fillId="3" borderId="2" xfId="0" quotePrefix="1" applyNumberForma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 wrapText="1"/>
    </xf>
    <xf numFmtId="0" fontId="0" fillId="0" borderId="5" xfId="0" applyBorder="1"/>
    <xf numFmtId="0" fontId="0" fillId="3" borderId="0" xfId="0" applyFill="1" applyAlignment="1">
      <alignment horizontal="left" vertical="center"/>
    </xf>
    <xf numFmtId="0" fontId="0" fillId="0" borderId="2" xfId="0" applyBorder="1"/>
    <xf numFmtId="0" fontId="1" fillId="3" borderId="0" xfId="1" applyNumberFormat="1" applyFill="1" applyBorder="1" applyAlignment="1">
      <alignment horizontal="center" vertical="center"/>
    </xf>
    <xf numFmtId="0" fontId="0" fillId="0" borderId="3" xfId="0" applyBorder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6" xfId="0" applyBorder="1"/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left" vertical="center" wrapText="1"/>
    </xf>
    <xf numFmtId="0" fontId="0" fillId="3" borderId="9" xfId="0" applyFill="1" applyBorder="1" applyAlignment="1">
      <alignment horizontal="left" vertical="center"/>
    </xf>
    <xf numFmtId="0" fontId="0" fillId="3" borderId="9" xfId="0" applyFill="1" applyBorder="1" applyAlignment="1">
      <alignment horizontal="center" vertical="center"/>
    </xf>
    <xf numFmtId="0" fontId="1" fillId="3" borderId="9" xfId="1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left"/>
    </xf>
    <xf numFmtId="0" fontId="4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/>
    </xf>
    <xf numFmtId="49" fontId="8" fillId="0" borderId="14" xfId="0" applyNumberFormat="1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/>
    </xf>
    <xf numFmtId="49" fontId="8" fillId="0" borderId="19" xfId="0" applyNumberFormat="1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/>
    </xf>
    <xf numFmtId="49" fontId="8" fillId="0" borderId="24" xfId="0" applyNumberFormat="1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9" fontId="8" fillId="0" borderId="20" xfId="3" applyFont="1" applyFill="1" applyBorder="1" applyAlignment="1">
      <alignment horizontal="left" vertical="center"/>
    </xf>
    <xf numFmtId="0" fontId="7" fillId="0" borderId="33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/>
    </xf>
    <xf numFmtId="0" fontId="8" fillId="0" borderId="33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4" fillId="0" borderId="35" xfId="0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/>
    </xf>
    <xf numFmtId="49" fontId="7" fillId="0" borderId="35" xfId="0" applyNumberFormat="1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8" fillId="0" borderId="3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49" fontId="8" fillId="0" borderId="12" xfId="0" applyNumberFormat="1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49" fontId="8" fillId="0" borderId="11" xfId="0" applyNumberFormat="1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49" fontId="8" fillId="0" borderId="24" xfId="0" applyNumberFormat="1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/>
    </xf>
    <xf numFmtId="0" fontId="8" fillId="0" borderId="36" xfId="0" applyFont="1" applyBorder="1" applyAlignment="1">
      <alignment horizontal="left" vertical="center"/>
    </xf>
    <xf numFmtId="0" fontId="8" fillId="0" borderId="19" xfId="4" applyFont="1" applyBorder="1" applyAlignment="1">
      <alignment horizontal="left" vertical="center"/>
    </xf>
    <xf numFmtId="49" fontId="8" fillId="0" borderId="19" xfId="4" applyNumberFormat="1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center" vertical="center"/>
    </xf>
    <xf numFmtId="0" fontId="7" fillId="0" borderId="41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49" fontId="8" fillId="0" borderId="41" xfId="0" applyNumberFormat="1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1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 wrapText="1"/>
    </xf>
    <xf numFmtId="49" fontId="8" fillId="0" borderId="35" xfId="0" applyNumberFormat="1" applyFont="1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4" fillId="0" borderId="35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/>
    </xf>
    <xf numFmtId="0" fontId="4" fillId="0" borderId="33" xfId="0" applyFont="1" applyBorder="1" applyAlignment="1">
      <alignment horizontal="center" vertical="center" wrapText="1"/>
    </xf>
    <xf numFmtId="49" fontId="8" fillId="0" borderId="34" xfId="0" applyNumberFormat="1" applyFont="1" applyBorder="1" applyAlignment="1">
      <alignment horizontal="left" vertical="center"/>
    </xf>
    <xf numFmtId="49" fontId="8" fillId="0" borderId="33" xfId="0" applyNumberFormat="1" applyFont="1" applyBorder="1" applyAlignment="1">
      <alignment horizontal="left" vertical="center"/>
    </xf>
    <xf numFmtId="0" fontId="8" fillId="0" borderId="44" xfId="0" applyFont="1" applyBorder="1" applyAlignment="1">
      <alignment horizontal="left" vertical="center"/>
    </xf>
    <xf numFmtId="0" fontId="5" fillId="0" borderId="33" xfId="0" applyFont="1" applyBorder="1" applyAlignment="1">
      <alignment horizontal="left" vertical="center"/>
    </xf>
    <xf numFmtId="0" fontId="4" fillId="0" borderId="39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left" vertical="center" wrapText="1"/>
    </xf>
    <xf numFmtId="49" fontId="8" fillId="0" borderId="39" xfId="0" applyNumberFormat="1" applyFont="1" applyBorder="1" applyAlignment="1">
      <alignment horizontal="left" vertical="center"/>
    </xf>
    <xf numFmtId="0" fontId="8" fillId="0" borderId="46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center" vertical="center" wrapText="1"/>
    </xf>
    <xf numFmtId="0" fontId="8" fillId="0" borderId="21" xfId="4" applyFont="1" applyBorder="1" applyAlignment="1">
      <alignment horizontal="left" vertical="center"/>
    </xf>
    <xf numFmtId="49" fontId="8" fillId="0" borderId="19" xfId="0" applyNumberFormat="1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49" fontId="5" fillId="0" borderId="39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0" fontId="8" fillId="0" borderId="24" xfId="4" applyFont="1" applyBorder="1" applyAlignment="1">
      <alignment horizontal="left" vertical="center"/>
    </xf>
    <xf numFmtId="49" fontId="8" fillId="0" borderId="24" xfId="4" applyNumberFormat="1" applyFont="1" applyBorder="1" applyAlignment="1">
      <alignment horizontal="left" vertical="center"/>
    </xf>
    <xf numFmtId="49" fontId="8" fillId="0" borderId="2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5" fillId="0" borderId="3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0" fillId="0" borderId="0" xfId="0" applyAlignment="1">
      <alignment vertical="center"/>
    </xf>
    <xf numFmtId="2" fontId="5" fillId="4" borderId="16" xfId="0" applyNumberFormat="1" applyFont="1" applyFill="1" applyBorder="1" applyAlignment="1">
      <alignment horizontal="center" vertical="center"/>
    </xf>
    <xf numFmtId="1" fontId="5" fillId="4" borderId="17" xfId="0" applyNumberFormat="1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4" fillId="4" borderId="38" xfId="0" applyFont="1" applyFill="1" applyBorder="1" applyAlignment="1">
      <alignment horizontal="center" vertical="center"/>
    </xf>
    <xf numFmtId="0" fontId="5" fillId="4" borderId="21" xfId="3" applyNumberFormat="1" applyFont="1" applyFill="1" applyBorder="1" applyAlignment="1">
      <alignment horizontal="center" vertical="center"/>
    </xf>
    <xf numFmtId="0" fontId="5" fillId="4" borderId="22" xfId="3" applyNumberFormat="1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5" fillId="4" borderId="42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/>
    </xf>
    <xf numFmtId="0" fontId="5" fillId="4" borderId="37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horizontal="center"/>
    </xf>
    <xf numFmtId="0" fontId="5" fillId="4" borderId="45" xfId="0" applyFont="1" applyFill="1" applyBorder="1" applyAlignment="1">
      <alignment horizontal="center" vertical="center"/>
    </xf>
    <xf numFmtId="0" fontId="5" fillId="4" borderId="47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48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5" fillId="4" borderId="27" xfId="0" applyFont="1" applyFill="1" applyBorder="1" applyAlignment="1">
      <alignment horizontal="center"/>
    </xf>
    <xf numFmtId="164" fontId="5" fillId="4" borderId="22" xfId="2" applyNumberFormat="1" applyFont="1" applyFill="1" applyBorder="1" applyAlignment="1">
      <alignment horizontal="center" vertical="center"/>
    </xf>
    <xf numFmtId="0" fontId="3" fillId="6" borderId="39" xfId="0" applyFont="1" applyFill="1" applyBorder="1" applyAlignment="1">
      <alignment horizontal="center" vertical="center"/>
    </xf>
    <xf numFmtId="0" fontId="4" fillId="6" borderId="39" xfId="0" applyFont="1" applyFill="1" applyBorder="1" applyAlignment="1">
      <alignment horizontal="center" vertical="center" wrapText="1"/>
    </xf>
    <xf numFmtId="0" fontId="4" fillId="6" borderId="39" xfId="0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/>
    </xf>
    <xf numFmtId="49" fontId="5" fillId="7" borderId="39" xfId="0" applyNumberFormat="1" applyFont="1" applyFill="1" applyBorder="1" applyAlignment="1">
      <alignment horizontal="center" vertical="center" wrapText="1"/>
    </xf>
    <xf numFmtId="0" fontId="5" fillId="8" borderId="39" xfId="0" applyFont="1" applyFill="1" applyBorder="1" applyAlignment="1">
      <alignment horizontal="center" vertical="center" wrapText="1"/>
    </xf>
    <xf numFmtId="0" fontId="5" fillId="7" borderId="39" xfId="0" applyFont="1" applyFill="1" applyBorder="1" applyAlignment="1">
      <alignment horizontal="center" vertical="center" wrapText="1"/>
    </xf>
    <xf numFmtId="0" fontId="5" fillId="7" borderId="46" xfId="0" applyFont="1" applyFill="1" applyBorder="1" applyAlignment="1">
      <alignment horizontal="center" vertical="center" wrapText="1"/>
    </xf>
    <xf numFmtId="0" fontId="5" fillId="8" borderId="46" xfId="0" applyFont="1" applyFill="1" applyBorder="1" applyAlignment="1">
      <alignment horizontal="center" vertical="center" wrapText="1"/>
    </xf>
    <xf numFmtId="0" fontId="5" fillId="6" borderId="39" xfId="0" applyFont="1" applyFill="1" applyBorder="1" applyAlignment="1">
      <alignment horizontal="center" vertical="center" wrapText="1"/>
    </xf>
    <xf numFmtId="0" fontId="5" fillId="9" borderId="39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6" fillId="6" borderId="28" xfId="0" applyFont="1" applyFill="1" applyBorder="1" applyAlignment="1">
      <alignment horizontal="center" vertical="center" textRotation="90"/>
    </xf>
    <xf numFmtId="0" fontId="6" fillId="6" borderId="31" xfId="0" applyFont="1" applyFill="1" applyBorder="1" applyAlignment="1">
      <alignment horizontal="center" vertical="center" textRotation="90"/>
    </xf>
    <xf numFmtId="0" fontId="6" fillId="6" borderId="32" xfId="0" applyFont="1" applyFill="1" applyBorder="1" applyAlignment="1">
      <alignment horizontal="center" vertical="center" textRotation="90"/>
    </xf>
    <xf numFmtId="0" fontId="6" fillId="6" borderId="28" xfId="0" applyFont="1" applyFill="1" applyBorder="1" applyAlignment="1">
      <alignment horizontal="center" vertical="center" textRotation="90" wrapText="1"/>
    </xf>
    <xf numFmtId="0" fontId="6" fillId="6" borderId="31" xfId="0" applyFont="1" applyFill="1" applyBorder="1" applyAlignment="1">
      <alignment horizontal="center" vertical="center" textRotation="90" wrapText="1"/>
    </xf>
    <xf numFmtId="0" fontId="6" fillId="6" borderId="32" xfId="0" applyFont="1" applyFill="1" applyBorder="1" applyAlignment="1">
      <alignment horizontal="center" vertical="center" textRotation="90" wrapText="1"/>
    </xf>
    <xf numFmtId="0" fontId="6" fillId="0" borderId="28" xfId="0" applyFont="1" applyBorder="1" applyAlignment="1">
      <alignment horizontal="center" vertical="center" textRotation="90" wrapText="1"/>
    </xf>
    <xf numFmtId="0" fontId="6" fillId="0" borderId="31" xfId="0" applyFont="1" applyBorder="1" applyAlignment="1">
      <alignment horizontal="center" vertical="center" textRotation="90" wrapText="1"/>
    </xf>
    <xf numFmtId="0" fontId="6" fillId="0" borderId="32" xfId="0" applyFont="1" applyBorder="1" applyAlignment="1">
      <alignment horizontal="center" vertical="center" textRotation="90" wrapText="1"/>
    </xf>
    <xf numFmtId="0" fontId="16" fillId="0" borderId="50" xfId="0" applyFont="1" applyBorder="1" applyAlignment="1">
      <alignment horizontal="center"/>
    </xf>
    <xf numFmtId="0" fontId="16" fillId="0" borderId="51" xfId="0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0" fontId="6" fillId="0" borderId="28" xfId="0" applyFont="1" applyBorder="1" applyAlignment="1">
      <alignment horizontal="center" vertical="center" textRotation="90"/>
    </xf>
    <xf numFmtId="0" fontId="6" fillId="0" borderId="31" xfId="0" applyFont="1" applyBorder="1" applyAlignment="1">
      <alignment horizontal="center" vertical="center" textRotation="90"/>
    </xf>
    <xf numFmtId="0" fontId="6" fillId="0" borderId="32" xfId="0" applyFont="1" applyBorder="1" applyAlignment="1">
      <alignment horizontal="center" vertical="center" textRotation="90"/>
    </xf>
    <xf numFmtId="0" fontId="6" fillId="6" borderId="13" xfId="0" applyFont="1" applyFill="1" applyBorder="1" applyAlignment="1">
      <alignment horizontal="center" vertical="center" textRotation="90" wrapText="1"/>
    </xf>
    <xf numFmtId="0" fontId="6" fillId="0" borderId="18" xfId="0" applyFont="1" applyBorder="1"/>
    <xf numFmtId="0" fontId="6" fillId="0" borderId="23" xfId="0" applyFont="1" applyBorder="1"/>
    <xf numFmtId="0" fontId="6" fillId="0" borderId="18" xfId="0" applyFont="1" applyBorder="1" applyAlignment="1">
      <alignment horizontal="center" vertical="center" textRotation="90"/>
    </xf>
    <xf numFmtId="0" fontId="6" fillId="0" borderId="40" xfId="0" applyFont="1" applyBorder="1" applyAlignment="1">
      <alignment horizontal="center" vertical="center" textRotation="90"/>
    </xf>
    <xf numFmtId="0" fontId="6" fillId="0" borderId="23" xfId="0" applyFont="1" applyBorder="1" applyAlignment="1">
      <alignment horizontal="center" vertical="center" textRotation="90"/>
    </xf>
  </cellXfs>
  <cellStyles count="5">
    <cellStyle name="Excel Built-in Normal" xfId="4" xr:uid="{7D3F7CD0-51DE-4D4A-9122-C58CD43156B6}"/>
    <cellStyle name="Lien hypertexte" xfId="1" builtinId="8"/>
    <cellStyle name="Milliers" xfId="2" builtinId="3"/>
    <cellStyle name="Normal" xfId="0" builtinId="0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R&amp;D%20-%20Commun\01_organisation\COMMANDES\Commandes%20Cap%20Sigma%202018\DEINOVE\Commande%20Dutscher\Archives%20alimentations\20181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</sheetNames>
    <sheetDataSet>
      <sheetData sheetId="0" refreshError="1">
        <row r="123">
          <cell r="A123" t="str">
            <v>HYGIENE ET SECURITE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17A32-BC81-42D5-BDCE-9EA79AE8F89A}">
  <sheetPr>
    <pageSetUpPr fitToPage="1"/>
  </sheetPr>
  <dimension ref="A1:E118"/>
  <sheetViews>
    <sheetView workbookViewId="0">
      <selection activeCell="G12" sqref="G12"/>
    </sheetView>
  </sheetViews>
  <sheetFormatPr baseColWidth="10" defaultRowHeight="15" x14ac:dyDescent="0.25"/>
  <cols>
    <col min="2" max="2" width="48.85546875" customWidth="1"/>
    <col min="3" max="3" width="17" bestFit="1" customWidth="1"/>
    <col min="4" max="4" width="17.42578125" bestFit="1" customWidth="1"/>
  </cols>
  <sheetData>
    <row r="1" spans="1:5" x14ac:dyDescent="0.25">
      <c r="A1" s="217" t="s">
        <v>1538</v>
      </c>
      <c r="B1" s="218"/>
      <c r="C1" s="218"/>
      <c r="D1" s="218"/>
      <c r="E1" s="218"/>
    </row>
    <row r="2" spans="1:5" ht="15.75" thickBot="1" x14ac:dyDescent="0.3">
      <c r="A2" s="31">
        <v>967</v>
      </c>
      <c r="B2" s="32" t="s">
        <v>17</v>
      </c>
      <c r="C2" s="33" t="s">
        <v>1</v>
      </c>
      <c r="D2" s="33" t="s">
        <v>18</v>
      </c>
      <c r="E2" s="31">
        <v>1</v>
      </c>
    </row>
    <row r="3" spans="1:5" ht="20.100000000000001" customHeight="1" thickTop="1" thickBot="1" x14ac:dyDescent="0.3">
      <c r="A3" s="7">
        <v>2624</v>
      </c>
      <c r="B3" s="8" t="s">
        <v>63</v>
      </c>
      <c r="C3" s="9" t="s">
        <v>1</v>
      </c>
      <c r="D3" s="9" t="s">
        <v>64</v>
      </c>
      <c r="E3" s="12">
        <v>1</v>
      </c>
    </row>
    <row r="4" spans="1:5" ht="20.100000000000001" customHeight="1" thickTop="1" thickBot="1" x14ac:dyDescent="0.3">
      <c r="A4" s="7">
        <v>4510</v>
      </c>
      <c r="B4" s="8" t="s">
        <v>149</v>
      </c>
      <c r="C4" s="9" t="s">
        <v>1</v>
      </c>
      <c r="D4" s="9" t="s">
        <v>150</v>
      </c>
      <c r="E4" s="12">
        <v>1</v>
      </c>
    </row>
    <row r="5" spans="1:5" ht="20.100000000000001" customHeight="1" thickTop="1" thickBot="1" x14ac:dyDescent="0.3">
      <c r="A5" s="1">
        <v>4310</v>
      </c>
      <c r="B5" s="2" t="s">
        <v>126</v>
      </c>
      <c r="C5" s="3" t="s">
        <v>1</v>
      </c>
      <c r="D5" s="3" t="s">
        <v>127</v>
      </c>
      <c r="E5" s="6">
        <v>1</v>
      </c>
    </row>
    <row r="6" spans="1:5" ht="20.100000000000001" customHeight="1" thickTop="1" thickBot="1" x14ac:dyDescent="0.3">
      <c r="A6" s="7">
        <v>4381</v>
      </c>
      <c r="B6" s="8" t="s">
        <v>141</v>
      </c>
      <c r="C6" s="9" t="s">
        <v>1</v>
      </c>
      <c r="D6" s="9" t="s">
        <v>142</v>
      </c>
      <c r="E6" s="12">
        <v>1</v>
      </c>
    </row>
    <row r="7" spans="1:5" ht="20.100000000000001" customHeight="1" thickTop="1" thickBot="1" x14ac:dyDescent="0.3">
      <c r="A7" s="1">
        <v>3826</v>
      </c>
      <c r="B7" s="2" t="s">
        <v>85</v>
      </c>
      <c r="C7" s="3" t="s">
        <v>1</v>
      </c>
      <c r="D7" s="3" t="s">
        <v>86</v>
      </c>
      <c r="E7" s="6">
        <v>2</v>
      </c>
    </row>
    <row r="8" spans="1:5" ht="20.100000000000001" customHeight="1" thickTop="1" thickBot="1" x14ac:dyDescent="0.3">
      <c r="A8" s="7">
        <v>4015</v>
      </c>
      <c r="B8" s="8" t="s">
        <v>96</v>
      </c>
      <c r="C8" s="9" t="s">
        <v>1</v>
      </c>
      <c r="D8" s="9" t="s">
        <v>97</v>
      </c>
      <c r="E8" s="12">
        <v>1</v>
      </c>
    </row>
    <row r="9" spans="1:5" ht="20.100000000000001" customHeight="1" thickTop="1" thickBot="1" x14ac:dyDescent="0.3">
      <c r="A9" s="7">
        <v>4773</v>
      </c>
      <c r="B9" s="8" t="s">
        <v>161</v>
      </c>
      <c r="C9" s="9" t="s">
        <v>1</v>
      </c>
      <c r="D9" s="9" t="s">
        <v>162</v>
      </c>
      <c r="E9" s="12">
        <v>1</v>
      </c>
    </row>
    <row r="10" spans="1:5" ht="20.100000000000001" customHeight="1" thickTop="1" thickBot="1" x14ac:dyDescent="0.3">
      <c r="A10" s="7">
        <v>4766</v>
      </c>
      <c r="B10" s="8" t="s">
        <v>157</v>
      </c>
      <c r="C10" s="9" t="s">
        <v>1</v>
      </c>
      <c r="D10" s="9" t="s">
        <v>158</v>
      </c>
      <c r="E10" s="12">
        <v>1</v>
      </c>
    </row>
    <row r="11" spans="1:5" ht="20.100000000000001" customHeight="1" thickTop="1" thickBot="1" x14ac:dyDescent="0.3">
      <c r="A11" s="1">
        <v>5002</v>
      </c>
      <c r="B11" s="2" t="s">
        <v>203</v>
      </c>
      <c r="C11" s="3" t="s">
        <v>1</v>
      </c>
      <c r="D11" s="3" t="s">
        <v>204</v>
      </c>
      <c r="E11" s="6">
        <v>1</v>
      </c>
    </row>
    <row r="12" spans="1:5" ht="20.100000000000001" customHeight="1" thickTop="1" thickBot="1" x14ac:dyDescent="0.3">
      <c r="A12" s="7">
        <v>4311</v>
      </c>
      <c r="B12" s="8" t="s">
        <v>128</v>
      </c>
      <c r="C12" s="9" t="s">
        <v>1</v>
      </c>
      <c r="D12" s="9" t="s">
        <v>129</v>
      </c>
      <c r="E12" s="12">
        <v>1</v>
      </c>
    </row>
    <row r="13" spans="1:5" ht="20.100000000000001" customHeight="1" thickTop="1" thickBot="1" x14ac:dyDescent="0.3">
      <c r="A13" s="1">
        <v>1526</v>
      </c>
      <c r="B13" s="2" t="s">
        <v>33</v>
      </c>
      <c r="C13" s="3" t="s">
        <v>1</v>
      </c>
      <c r="D13" s="3" t="s">
        <v>34</v>
      </c>
      <c r="E13" s="6">
        <v>1</v>
      </c>
    </row>
    <row r="14" spans="1:5" ht="20.100000000000001" customHeight="1" thickTop="1" thickBot="1" x14ac:dyDescent="0.3">
      <c r="A14" s="1">
        <v>1382</v>
      </c>
      <c r="B14" s="2" t="s">
        <v>29</v>
      </c>
      <c r="C14" s="3" t="s">
        <v>1</v>
      </c>
      <c r="D14" s="3" t="s">
        <v>30</v>
      </c>
      <c r="E14" s="6">
        <v>1</v>
      </c>
    </row>
    <row r="15" spans="1:5" ht="20.100000000000001" customHeight="1" thickTop="1" thickBot="1" x14ac:dyDescent="0.3">
      <c r="A15" s="7">
        <v>5012</v>
      </c>
      <c r="B15" s="8" t="s">
        <v>205</v>
      </c>
      <c r="C15" s="9" t="s">
        <v>1</v>
      </c>
      <c r="D15" s="9" t="s">
        <v>206</v>
      </c>
      <c r="E15" s="12">
        <v>1</v>
      </c>
    </row>
    <row r="16" spans="1:5" ht="20.100000000000001" customHeight="1" thickTop="1" thickBot="1" x14ac:dyDescent="0.3">
      <c r="A16" s="7">
        <v>3982</v>
      </c>
      <c r="B16" s="8" t="s">
        <v>91</v>
      </c>
      <c r="C16" s="9" t="s">
        <v>92</v>
      </c>
      <c r="D16" s="9" t="s">
        <v>93</v>
      </c>
      <c r="E16" s="12">
        <v>1</v>
      </c>
    </row>
    <row r="17" spans="1:5" ht="20.100000000000001" customHeight="1" thickTop="1" thickBot="1" x14ac:dyDescent="0.3">
      <c r="A17" s="7">
        <v>3422</v>
      </c>
      <c r="B17" s="8" t="s">
        <v>66</v>
      </c>
      <c r="C17" s="9" t="s">
        <v>1</v>
      </c>
      <c r="D17" s="9" t="s">
        <v>67</v>
      </c>
      <c r="E17" s="12">
        <v>1</v>
      </c>
    </row>
    <row r="18" spans="1:5" ht="20.100000000000001" customHeight="1" thickTop="1" thickBot="1" x14ac:dyDescent="0.3">
      <c r="A18" s="1">
        <v>4006</v>
      </c>
      <c r="B18" s="2" t="s">
        <v>94</v>
      </c>
      <c r="C18" s="3" t="s">
        <v>1</v>
      </c>
      <c r="D18" s="3" t="s">
        <v>95</v>
      </c>
      <c r="E18" s="6">
        <v>1</v>
      </c>
    </row>
    <row r="19" spans="1:5" ht="20.100000000000001" customHeight="1" thickTop="1" thickBot="1" x14ac:dyDescent="0.3">
      <c r="A19" s="1">
        <v>1330</v>
      </c>
      <c r="B19" s="2" t="s">
        <v>25</v>
      </c>
      <c r="C19" s="3" t="s">
        <v>1</v>
      </c>
      <c r="D19" s="3" t="s">
        <v>26</v>
      </c>
      <c r="E19" s="6">
        <v>8</v>
      </c>
    </row>
    <row r="20" spans="1:5" ht="20.100000000000001" customHeight="1" thickTop="1" thickBot="1" x14ac:dyDescent="0.3">
      <c r="A20" s="1">
        <v>1858</v>
      </c>
      <c r="B20" s="2" t="s">
        <v>41</v>
      </c>
      <c r="C20" s="3" t="s">
        <v>1</v>
      </c>
      <c r="D20" s="3" t="s">
        <v>42</v>
      </c>
      <c r="E20" s="6">
        <v>1</v>
      </c>
    </row>
    <row r="21" spans="1:5" ht="20.100000000000001" customHeight="1" thickTop="1" thickBot="1" x14ac:dyDescent="0.3">
      <c r="A21" s="7">
        <v>4806</v>
      </c>
      <c r="B21" s="8" t="s">
        <v>169</v>
      </c>
      <c r="C21" s="9" t="s">
        <v>69</v>
      </c>
      <c r="D21" s="9" t="s">
        <v>170</v>
      </c>
      <c r="E21" s="12">
        <v>1</v>
      </c>
    </row>
    <row r="22" spans="1:5" ht="20.100000000000001" customHeight="1" thickTop="1" thickBot="1" x14ac:dyDescent="0.3">
      <c r="A22" s="1">
        <v>4861</v>
      </c>
      <c r="B22" s="2" t="s">
        <v>175</v>
      </c>
      <c r="C22" s="3" t="s">
        <v>69</v>
      </c>
      <c r="D22" s="3" t="s">
        <v>176</v>
      </c>
      <c r="E22" s="6">
        <v>1</v>
      </c>
    </row>
    <row r="23" spans="1:5" ht="20.100000000000001" customHeight="1" thickTop="1" thickBot="1" x14ac:dyDescent="0.3">
      <c r="A23" s="1">
        <v>3538</v>
      </c>
      <c r="B23" s="2" t="s">
        <v>68</v>
      </c>
      <c r="C23" s="3" t="s">
        <v>69</v>
      </c>
      <c r="D23" s="3" t="s">
        <v>70</v>
      </c>
      <c r="E23" s="6">
        <v>1</v>
      </c>
    </row>
    <row r="24" spans="1:5" ht="20.100000000000001" customHeight="1" thickTop="1" thickBot="1" x14ac:dyDescent="0.3">
      <c r="A24" s="7">
        <v>3554</v>
      </c>
      <c r="B24" s="8" t="s">
        <v>71</v>
      </c>
      <c r="C24" s="9" t="s">
        <v>69</v>
      </c>
      <c r="D24" s="9" t="s">
        <v>72</v>
      </c>
      <c r="E24" s="12">
        <v>4</v>
      </c>
    </row>
    <row r="25" spans="1:5" ht="20.100000000000001" customHeight="1" thickTop="1" thickBot="1" x14ac:dyDescent="0.3">
      <c r="A25" s="1">
        <v>4781</v>
      </c>
      <c r="B25" s="2" t="s">
        <v>163</v>
      </c>
      <c r="C25" s="3" t="s">
        <v>1</v>
      </c>
      <c r="D25" s="3" t="s">
        <v>164</v>
      </c>
      <c r="E25" s="6">
        <v>1</v>
      </c>
    </row>
    <row r="26" spans="1:5" ht="20.100000000000001" customHeight="1" thickTop="1" thickBot="1" x14ac:dyDescent="0.3">
      <c r="A26" s="1">
        <v>4312</v>
      </c>
      <c r="B26" s="2" t="s">
        <v>130</v>
      </c>
      <c r="C26" s="3" t="s">
        <v>1</v>
      </c>
      <c r="D26" s="3" t="s">
        <v>131</v>
      </c>
      <c r="E26" s="6">
        <v>1</v>
      </c>
    </row>
    <row r="27" spans="1:5" ht="20.100000000000001" customHeight="1" thickTop="1" thickBot="1" x14ac:dyDescent="0.3">
      <c r="A27" s="1">
        <v>5141</v>
      </c>
      <c r="B27" s="2" t="s">
        <v>215</v>
      </c>
      <c r="C27" s="3" t="s">
        <v>1</v>
      </c>
      <c r="D27" s="3" t="s">
        <v>216</v>
      </c>
      <c r="E27" s="6">
        <v>1</v>
      </c>
    </row>
    <row r="28" spans="1:5" ht="20.100000000000001" customHeight="1" thickTop="1" thickBot="1" x14ac:dyDescent="0.3">
      <c r="A28" s="7">
        <v>4308</v>
      </c>
      <c r="B28" s="8" t="s">
        <v>124</v>
      </c>
      <c r="C28" s="9" t="s">
        <v>1</v>
      </c>
      <c r="D28" s="9" t="s">
        <v>125</v>
      </c>
      <c r="E28" s="12">
        <v>1</v>
      </c>
    </row>
    <row r="29" spans="1:5" ht="20.100000000000001" customHeight="1" thickTop="1" thickBot="1" x14ac:dyDescent="0.3">
      <c r="A29" s="7">
        <v>4242</v>
      </c>
      <c r="B29" s="8" t="s">
        <v>120</v>
      </c>
      <c r="C29" s="9" t="s">
        <v>1</v>
      </c>
      <c r="D29" s="9" t="s">
        <v>121</v>
      </c>
      <c r="E29" s="12">
        <v>1</v>
      </c>
    </row>
    <row r="30" spans="1:5" ht="20.100000000000001" customHeight="1" thickTop="1" thickBot="1" x14ac:dyDescent="0.3">
      <c r="A30" s="1">
        <v>4396</v>
      </c>
      <c r="B30" s="2" t="s">
        <v>147</v>
      </c>
      <c r="C30" s="3" t="s">
        <v>1</v>
      </c>
      <c r="D30" s="3" t="s">
        <v>148</v>
      </c>
      <c r="E30" s="6">
        <v>1</v>
      </c>
    </row>
    <row r="31" spans="1:5" ht="20.100000000000001" customHeight="1" thickTop="1" thickBot="1" x14ac:dyDescent="0.3">
      <c r="A31" s="1">
        <v>31</v>
      </c>
      <c r="B31" s="2" t="s">
        <v>445</v>
      </c>
      <c r="C31" s="3" t="s">
        <v>1</v>
      </c>
      <c r="D31" s="3" t="s">
        <v>446</v>
      </c>
      <c r="E31" s="6">
        <v>1</v>
      </c>
    </row>
    <row r="32" spans="1:5" ht="20.100000000000001" customHeight="1" thickTop="1" thickBot="1" x14ac:dyDescent="0.3">
      <c r="A32" s="7">
        <v>964</v>
      </c>
      <c r="B32" s="8" t="s">
        <v>15</v>
      </c>
      <c r="C32" s="9" t="s">
        <v>1</v>
      </c>
      <c r="D32" s="9" t="s">
        <v>16</v>
      </c>
      <c r="E32" s="12">
        <v>1</v>
      </c>
    </row>
    <row r="33" spans="1:5" ht="20.100000000000001" customHeight="1" thickTop="1" thickBot="1" x14ac:dyDescent="0.3">
      <c r="A33" s="1">
        <v>3561</v>
      </c>
      <c r="B33" s="2" t="s">
        <v>73</v>
      </c>
      <c r="C33" s="3" t="s">
        <v>1</v>
      </c>
      <c r="D33" s="3" t="s">
        <v>74</v>
      </c>
      <c r="E33" s="6">
        <v>1</v>
      </c>
    </row>
    <row r="34" spans="1:5" ht="20.100000000000001" customHeight="1" thickTop="1" thickBot="1" x14ac:dyDescent="0.3">
      <c r="A34" s="7">
        <v>5143</v>
      </c>
      <c r="B34" s="8" t="s">
        <v>217</v>
      </c>
      <c r="C34" s="9" t="s">
        <v>1</v>
      </c>
      <c r="D34" s="9" t="s">
        <v>218</v>
      </c>
      <c r="E34" s="12">
        <v>1</v>
      </c>
    </row>
    <row r="35" spans="1:5" ht="20.100000000000001" customHeight="1" thickTop="1" thickBot="1" x14ac:dyDescent="0.3">
      <c r="A35" s="1">
        <v>4770</v>
      </c>
      <c r="B35" s="2" t="s">
        <v>457</v>
      </c>
      <c r="C35" s="3" t="s">
        <v>1</v>
      </c>
      <c r="D35" s="3" t="s">
        <v>458</v>
      </c>
      <c r="E35" s="6">
        <v>1</v>
      </c>
    </row>
    <row r="36" spans="1:5" ht="20.100000000000001" customHeight="1" thickTop="1" thickBot="1" x14ac:dyDescent="0.3">
      <c r="A36" s="7">
        <v>113</v>
      </c>
      <c r="B36" s="8" t="s">
        <v>447</v>
      </c>
      <c r="C36" s="9" t="s">
        <v>1</v>
      </c>
      <c r="D36" s="9" t="s">
        <v>448</v>
      </c>
      <c r="E36" s="12">
        <v>1</v>
      </c>
    </row>
    <row r="37" spans="1:5" ht="20.100000000000001" customHeight="1" thickTop="1" thickBot="1" x14ac:dyDescent="0.3">
      <c r="A37" s="1">
        <v>3752</v>
      </c>
      <c r="B37" s="2" t="s">
        <v>81</v>
      </c>
      <c r="C37" s="3" t="s">
        <v>1</v>
      </c>
      <c r="D37" s="3" t="s">
        <v>82</v>
      </c>
      <c r="E37" s="6">
        <v>1</v>
      </c>
    </row>
    <row r="38" spans="1:5" ht="20.100000000000001" customHeight="1" thickTop="1" thickBot="1" x14ac:dyDescent="0.3">
      <c r="A38" s="7">
        <v>4309</v>
      </c>
      <c r="B38" s="8" t="s">
        <v>455</v>
      </c>
      <c r="C38" s="9" t="s">
        <v>1</v>
      </c>
      <c r="D38" s="9" t="s">
        <v>456</v>
      </c>
      <c r="E38" s="12">
        <v>1</v>
      </c>
    </row>
    <row r="39" spans="1:5" ht="20.100000000000001" customHeight="1" thickTop="1" thickBot="1" x14ac:dyDescent="0.3">
      <c r="A39" s="7">
        <v>4863</v>
      </c>
      <c r="B39" s="8" t="s">
        <v>177</v>
      </c>
      <c r="C39" s="9" t="s">
        <v>69</v>
      </c>
      <c r="D39" s="9" t="s">
        <v>178</v>
      </c>
      <c r="E39" s="12">
        <v>4</v>
      </c>
    </row>
    <row r="40" spans="1:5" ht="20.100000000000001" customHeight="1" thickTop="1" thickBot="1" x14ac:dyDescent="0.3">
      <c r="A40" s="1">
        <v>2150</v>
      </c>
      <c r="B40" s="2" t="s">
        <v>61</v>
      </c>
      <c r="C40" s="3" t="s">
        <v>1</v>
      </c>
      <c r="D40" s="3" t="s">
        <v>62</v>
      </c>
      <c r="E40" s="6">
        <v>1</v>
      </c>
    </row>
    <row r="41" spans="1:5" ht="20.100000000000001" customHeight="1" thickTop="1" thickBot="1" x14ac:dyDescent="0.3">
      <c r="A41" s="7">
        <v>3637</v>
      </c>
      <c r="B41" s="8" t="s">
        <v>75</v>
      </c>
      <c r="C41" s="9" t="s">
        <v>1</v>
      </c>
      <c r="D41" s="9" t="s">
        <v>76</v>
      </c>
      <c r="E41" s="12">
        <v>7</v>
      </c>
    </row>
    <row r="42" spans="1:5" ht="20.100000000000001" customHeight="1" thickTop="1" thickBot="1" x14ac:dyDescent="0.3">
      <c r="A42" s="7">
        <v>4320</v>
      </c>
      <c r="B42" s="8" t="s">
        <v>132</v>
      </c>
      <c r="C42" s="9" t="s">
        <v>133</v>
      </c>
      <c r="D42" s="9" t="s">
        <v>134</v>
      </c>
      <c r="E42" s="12">
        <v>1</v>
      </c>
    </row>
    <row r="43" spans="1:5" ht="20.100000000000001" customHeight="1" thickTop="1" thickBot="1" x14ac:dyDescent="0.3">
      <c r="A43" s="7">
        <v>4846</v>
      </c>
      <c r="B43" s="8" t="s">
        <v>173</v>
      </c>
      <c r="C43" s="9" t="s">
        <v>1</v>
      </c>
      <c r="D43" s="9" t="s">
        <v>174</v>
      </c>
      <c r="E43" s="12">
        <v>1</v>
      </c>
    </row>
    <row r="44" spans="1:5" ht="20.100000000000001" customHeight="1" thickTop="1" thickBot="1" x14ac:dyDescent="0.3">
      <c r="A44" s="1">
        <v>1963</v>
      </c>
      <c r="B44" s="2" t="s">
        <v>53</v>
      </c>
      <c r="C44" s="3" t="s">
        <v>1</v>
      </c>
      <c r="D44" s="3" t="s">
        <v>54</v>
      </c>
      <c r="E44" s="6">
        <v>1</v>
      </c>
    </row>
    <row r="45" spans="1:5" ht="20.100000000000001" customHeight="1" thickTop="1" thickBot="1" x14ac:dyDescent="0.3">
      <c r="A45" s="1">
        <v>116</v>
      </c>
      <c r="B45" s="2" t="s">
        <v>9</v>
      </c>
      <c r="C45" s="3" t="s">
        <v>1</v>
      </c>
      <c r="D45" s="3" t="s">
        <v>10</v>
      </c>
      <c r="E45" s="6">
        <v>1</v>
      </c>
    </row>
    <row r="46" spans="1:5" ht="20.100000000000001" customHeight="1" thickTop="1" thickBot="1" x14ac:dyDescent="0.3">
      <c r="A46" s="1">
        <v>4845</v>
      </c>
      <c r="B46" s="2" t="s">
        <v>171</v>
      </c>
      <c r="C46" s="3" t="s">
        <v>1</v>
      </c>
      <c r="D46" s="3" t="s">
        <v>172</v>
      </c>
      <c r="E46" s="6">
        <v>1</v>
      </c>
    </row>
    <row r="47" spans="1:5" ht="20.100000000000001" customHeight="1" thickTop="1" thickBot="1" x14ac:dyDescent="0.3">
      <c r="A47" s="1">
        <v>4382</v>
      </c>
      <c r="B47" s="2" t="s">
        <v>143</v>
      </c>
      <c r="C47" s="3" t="s">
        <v>1</v>
      </c>
      <c r="D47" s="3" t="s">
        <v>144</v>
      </c>
      <c r="E47" s="6">
        <v>1</v>
      </c>
    </row>
    <row r="48" spans="1:5" ht="20.100000000000001" customHeight="1" thickTop="1" thickBot="1" x14ac:dyDescent="0.3">
      <c r="A48" s="7">
        <v>1920</v>
      </c>
      <c r="B48" s="8" t="s">
        <v>51</v>
      </c>
      <c r="C48" s="9" t="s">
        <v>1</v>
      </c>
      <c r="D48" s="9" t="s">
        <v>52</v>
      </c>
      <c r="E48" s="12">
        <v>1</v>
      </c>
    </row>
    <row r="49" spans="1:5" ht="20.100000000000001" customHeight="1" thickTop="1" thickBot="1" x14ac:dyDescent="0.3">
      <c r="A49" s="7">
        <v>3834</v>
      </c>
      <c r="B49" s="8" t="s">
        <v>87</v>
      </c>
      <c r="C49" s="9" t="s">
        <v>1</v>
      </c>
      <c r="D49" s="9" t="s">
        <v>88</v>
      </c>
      <c r="E49" s="12">
        <v>1</v>
      </c>
    </row>
    <row r="50" spans="1:5" ht="20.100000000000001" customHeight="1" thickTop="1" thickBot="1" x14ac:dyDescent="0.3">
      <c r="A50" s="1">
        <v>4183</v>
      </c>
      <c r="B50" s="2" t="s">
        <v>110</v>
      </c>
      <c r="C50" s="3" t="s">
        <v>1</v>
      </c>
      <c r="D50" s="3" t="s">
        <v>111</v>
      </c>
      <c r="E50" s="6">
        <v>1</v>
      </c>
    </row>
    <row r="51" spans="1:5" ht="20.100000000000001" customHeight="1" thickTop="1" thickBot="1" x14ac:dyDescent="0.3">
      <c r="A51" s="7">
        <v>4785</v>
      </c>
      <c r="B51" s="8" t="s">
        <v>165</v>
      </c>
      <c r="C51" s="9" t="s">
        <v>1</v>
      </c>
      <c r="D51" s="9" t="s">
        <v>166</v>
      </c>
      <c r="E51" s="12">
        <v>1</v>
      </c>
    </row>
    <row r="52" spans="1:5" ht="20.100000000000001" customHeight="1" thickTop="1" thickBot="1" x14ac:dyDescent="0.3">
      <c r="A52" s="1">
        <v>2035</v>
      </c>
      <c r="B52" s="2" t="s">
        <v>57</v>
      </c>
      <c r="C52" s="3" t="s">
        <v>1</v>
      </c>
      <c r="D52" s="3" t="s">
        <v>58</v>
      </c>
      <c r="E52" s="6">
        <v>1</v>
      </c>
    </row>
    <row r="53" spans="1:5" ht="20.100000000000001" customHeight="1" thickTop="1" thickBot="1" x14ac:dyDescent="0.3">
      <c r="A53" s="1">
        <v>49</v>
      </c>
      <c r="B53" s="2" t="s">
        <v>0</v>
      </c>
      <c r="C53" s="3" t="s">
        <v>1</v>
      </c>
      <c r="D53" s="3" t="s">
        <v>2</v>
      </c>
      <c r="E53" s="6">
        <v>1</v>
      </c>
    </row>
    <row r="54" spans="1:5" ht="20.100000000000001" customHeight="1" thickTop="1" thickBot="1" x14ac:dyDescent="0.3">
      <c r="A54" s="1">
        <v>4168</v>
      </c>
      <c r="B54" s="2" t="s">
        <v>106</v>
      </c>
      <c r="C54" s="3" t="s">
        <v>1</v>
      </c>
      <c r="D54" s="3" t="s">
        <v>107</v>
      </c>
      <c r="E54" s="6">
        <v>1</v>
      </c>
    </row>
    <row r="55" spans="1:5" ht="20.100000000000001" customHeight="1" thickTop="1" thickBot="1" x14ac:dyDescent="0.3">
      <c r="A55" s="1">
        <v>4291</v>
      </c>
      <c r="B55" s="2" t="s">
        <v>122</v>
      </c>
      <c r="C55" s="3" t="s">
        <v>1</v>
      </c>
      <c r="D55" s="3" t="s">
        <v>123</v>
      </c>
      <c r="E55" s="6">
        <v>1</v>
      </c>
    </row>
    <row r="56" spans="1:5" ht="20.100000000000001" customHeight="1" thickTop="1" thickBot="1" x14ac:dyDescent="0.3">
      <c r="A56" s="7">
        <v>3789</v>
      </c>
      <c r="B56" s="8" t="s">
        <v>83</v>
      </c>
      <c r="C56" s="9" t="s">
        <v>1</v>
      </c>
      <c r="D56" s="9" t="s">
        <v>84</v>
      </c>
      <c r="E56" s="12">
        <v>1</v>
      </c>
    </row>
    <row r="57" spans="1:5" ht="20.100000000000001" customHeight="1" thickTop="1" thickBot="1" x14ac:dyDescent="0.3">
      <c r="A57" s="1">
        <v>5024</v>
      </c>
      <c r="B57" s="2" t="s">
        <v>211</v>
      </c>
      <c r="C57" s="3" t="s">
        <v>1</v>
      </c>
      <c r="D57" s="3" t="s">
        <v>212</v>
      </c>
      <c r="E57" s="6">
        <v>1</v>
      </c>
    </row>
    <row r="58" spans="1:5" ht="20.100000000000001" customHeight="1" thickTop="1" thickBot="1" x14ac:dyDescent="0.3">
      <c r="A58" s="7">
        <v>4958</v>
      </c>
      <c r="B58" s="8" t="s">
        <v>201</v>
      </c>
      <c r="C58" s="9" t="s">
        <v>1</v>
      </c>
      <c r="D58" s="9" t="s">
        <v>202</v>
      </c>
      <c r="E58" s="12">
        <v>1</v>
      </c>
    </row>
    <row r="59" spans="1:5" ht="20.100000000000001" customHeight="1" thickTop="1" thickBot="1" x14ac:dyDescent="0.3">
      <c r="A59" s="1">
        <v>4019</v>
      </c>
      <c r="B59" s="2" t="s">
        <v>98</v>
      </c>
      <c r="C59" s="3" t="s">
        <v>1</v>
      </c>
      <c r="D59" s="3" t="s">
        <v>99</v>
      </c>
      <c r="E59" s="6">
        <v>1</v>
      </c>
    </row>
    <row r="60" spans="1:5" ht="20.100000000000001" customHeight="1" thickTop="1" thickBot="1" x14ac:dyDescent="0.3">
      <c r="A60" s="7">
        <v>4645</v>
      </c>
      <c r="B60" s="8" t="s">
        <v>153</v>
      </c>
      <c r="C60" s="9" t="s">
        <v>1</v>
      </c>
      <c r="D60" s="9" t="s">
        <v>154</v>
      </c>
      <c r="E60" s="12">
        <v>1</v>
      </c>
    </row>
    <row r="61" spans="1:5" ht="20.100000000000001" customHeight="1" thickTop="1" thickBot="1" x14ac:dyDescent="0.3">
      <c r="A61" s="1">
        <v>4931</v>
      </c>
      <c r="B61" s="2" t="s">
        <v>187</v>
      </c>
      <c r="C61" s="3" t="s">
        <v>1</v>
      </c>
      <c r="D61" s="3" t="s">
        <v>188</v>
      </c>
      <c r="E61" s="6">
        <v>1</v>
      </c>
    </row>
    <row r="62" spans="1:5" ht="20.100000000000001" customHeight="1" thickTop="1" thickBot="1" x14ac:dyDescent="0.3">
      <c r="A62" s="1">
        <v>4343</v>
      </c>
      <c r="B62" s="2" t="s">
        <v>135</v>
      </c>
      <c r="C62" s="3" t="s">
        <v>1</v>
      </c>
      <c r="D62" s="3" t="s">
        <v>136</v>
      </c>
      <c r="E62" s="6">
        <v>1</v>
      </c>
    </row>
    <row r="63" spans="1:5" ht="20.100000000000001" customHeight="1" thickTop="1" thickBot="1" x14ac:dyDescent="0.3">
      <c r="A63" s="1">
        <v>5145</v>
      </c>
      <c r="B63" s="2" t="s">
        <v>219</v>
      </c>
      <c r="C63" s="3" t="s">
        <v>1</v>
      </c>
      <c r="D63" s="3" t="s">
        <v>220</v>
      </c>
      <c r="E63" s="6">
        <v>1</v>
      </c>
    </row>
    <row r="64" spans="1:5" ht="20.100000000000001" customHeight="1" thickTop="1" thickBot="1" x14ac:dyDescent="0.3">
      <c r="A64" s="7">
        <v>5021</v>
      </c>
      <c r="B64" s="8" t="s">
        <v>209</v>
      </c>
      <c r="C64" s="9" t="s">
        <v>1</v>
      </c>
      <c r="D64" s="9" t="s">
        <v>210</v>
      </c>
      <c r="E64" s="12">
        <v>1</v>
      </c>
    </row>
    <row r="65" spans="1:5" ht="20.100000000000001" customHeight="1" thickTop="1" thickBot="1" x14ac:dyDescent="0.3">
      <c r="A65" s="1">
        <v>4221</v>
      </c>
      <c r="B65" s="2" t="s">
        <v>453</v>
      </c>
      <c r="C65" s="3" t="s">
        <v>1</v>
      </c>
      <c r="D65" s="3" t="s">
        <v>454</v>
      </c>
      <c r="E65" s="6">
        <v>1</v>
      </c>
    </row>
    <row r="66" spans="1:5" ht="20.100000000000001" customHeight="1" thickTop="1" thickBot="1" x14ac:dyDescent="0.3">
      <c r="A66" s="1">
        <v>4937</v>
      </c>
      <c r="B66" s="2" t="s">
        <v>191</v>
      </c>
      <c r="C66" s="3" t="s">
        <v>1</v>
      </c>
      <c r="D66" s="3" t="s">
        <v>192</v>
      </c>
      <c r="E66" s="6">
        <v>1</v>
      </c>
    </row>
    <row r="67" spans="1:5" ht="20.100000000000001" customHeight="1" thickTop="1" thickBot="1" x14ac:dyDescent="0.3">
      <c r="A67" s="1">
        <v>4939</v>
      </c>
      <c r="B67" s="2" t="s">
        <v>195</v>
      </c>
      <c r="C67" s="3" t="s">
        <v>1</v>
      </c>
      <c r="D67" s="3" t="s">
        <v>196</v>
      </c>
      <c r="E67" s="6">
        <v>2</v>
      </c>
    </row>
    <row r="68" spans="1:5" ht="20.100000000000001" customHeight="1" thickTop="1" thickBot="1" x14ac:dyDescent="0.3">
      <c r="A68" s="7">
        <v>4938</v>
      </c>
      <c r="B68" s="8" t="s">
        <v>193</v>
      </c>
      <c r="C68" s="9" t="s">
        <v>1</v>
      </c>
      <c r="D68" s="9" t="s">
        <v>194</v>
      </c>
      <c r="E68" s="12">
        <v>1</v>
      </c>
    </row>
    <row r="69" spans="1:5" ht="20.100000000000001" customHeight="1" thickTop="1" thickBot="1" x14ac:dyDescent="0.3">
      <c r="A69" s="1">
        <v>4165</v>
      </c>
      <c r="B69" s="2" t="s">
        <v>102</v>
      </c>
      <c r="C69" s="3" t="s">
        <v>1</v>
      </c>
      <c r="D69" s="3" t="s">
        <v>103</v>
      </c>
      <c r="E69" s="6">
        <v>1</v>
      </c>
    </row>
    <row r="70" spans="1:5" ht="20.100000000000001" customHeight="1" thickTop="1" thickBot="1" x14ac:dyDescent="0.3">
      <c r="A70" s="1">
        <v>4789</v>
      </c>
      <c r="B70" s="2" t="s">
        <v>167</v>
      </c>
      <c r="C70" s="3" t="s">
        <v>1</v>
      </c>
      <c r="D70" s="3" t="s">
        <v>168</v>
      </c>
      <c r="E70" s="6">
        <v>1</v>
      </c>
    </row>
    <row r="71" spans="1:5" ht="20.100000000000001" customHeight="1" thickTop="1" thickBot="1" x14ac:dyDescent="0.3">
      <c r="A71" s="1">
        <v>4371</v>
      </c>
      <c r="B71" s="2" t="s">
        <v>139</v>
      </c>
      <c r="C71" s="3" t="s">
        <v>1</v>
      </c>
      <c r="D71" s="3" t="s">
        <v>140</v>
      </c>
      <c r="E71" s="6">
        <v>3</v>
      </c>
    </row>
    <row r="72" spans="1:5" ht="20.100000000000001" customHeight="1" thickTop="1" thickBot="1" x14ac:dyDescent="0.3">
      <c r="A72" s="1">
        <v>121</v>
      </c>
      <c r="B72" s="2" t="s">
        <v>13</v>
      </c>
      <c r="C72" s="3" t="s">
        <v>1</v>
      </c>
      <c r="D72" s="3" t="s">
        <v>14</v>
      </c>
      <c r="E72" s="6">
        <v>1</v>
      </c>
    </row>
    <row r="73" spans="1:5" ht="20.100000000000001" customHeight="1" thickTop="1" thickBot="1" x14ac:dyDescent="0.3">
      <c r="A73" s="7">
        <v>1879</v>
      </c>
      <c r="B73" s="8" t="s">
        <v>43</v>
      </c>
      <c r="C73" s="9" t="s">
        <v>1</v>
      </c>
      <c r="D73" s="9" t="s">
        <v>44</v>
      </c>
      <c r="E73" s="12">
        <v>1</v>
      </c>
    </row>
    <row r="74" spans="1:5" ht="20.100000000000001" customHeight="1" thickTop="1" thickBot="1" x14ac:dyDescent="0.3">
      <c r="A74" s="7">
        <v>4169</v>
      </c>
      <c r="B74" s="8" t="s">
        <v>108</v>
      </c>
      <c r="C74" s="9" t="s">
        <v>1</v>
      </c>
      <c r="D74" s="9" t="s">
        <v>109</v>
      </c>
      <c r="E74" s="12">
        <v>1</v>
      </c>
    </row>
    <row r="75" spans="1:5" ht="20.100000000000001" customHeight="1" thickTop="1" thickBot="1" x14ac:dyDescent="0.3">
      <c r="A75" s="7">
        <v>4166</v>
      </c>
      <c r="B75" s="8" t="s">
        <v>104</v>
      </c>
      <c r="C75" s="9" t="s">
        <v>1</v>
      </c>
      <c r="D75" s="9" t="s">
        <v>105</v>
      </c>
      <c r="E75" s="12">
        <v>1</v>
      </c>
    </row>
    <row r="76" spans="1:5" ht="20.100000000000001" customHeight="1" thickTop="1" x14ac:dyDescent="0.25">
      <c r="A76" s="7">
        <v>1373</v>
      </c>
      <c r="B76" s="8" t="s">
        <v>27</v>
      </c>
      <c r="C76" s="9" t="s">
        <v>1</v>
      </c>
      <c r="D76" s="9" t="s">
        <v>28</v>
      </c>
      <c r="E76" s="12">
        <v>1</v>
      </c>
    </row>
    <row r="77" spans="1:5" ht="20.100000000000001" customHeight="1" x14ac:dyDescent="0.25">
      <c r="A77" s="7">
        <v>4184</v>
      </c>
      <c r="B77" s="8" t="s">
        <v>112</v>
      </c>
      <c r="C77" s="9" t="s">
        <v>1</v>
      </c>
      <c r="D77" s="9" t="s">
        <v>113</v>
      </c>
      <c r="E77" s="10">
        <v>1</v>
      </c>
    </row>
    <row r="78" spans="1:5" ht="20.100000000000001" customHeight="1" thickBot="1" x14ac:dyDescent="0.3">
      <c r="A78" s="7">
        <v>3981</v>
      </c>
      <c r="B78" s="8" t="s">
        <v>451</v>
      </c>
      <c r="C78" s="9" t="s">
        <v>1</v>
      </c>
      <c r="D78" s="9" t="s">
        <v>452</v>
      </c>
      <c r="E78" s="10">
        <v>1</v>
      </c>
    </row>
    <row r="79" spans="1:5" ht="20.100000000000001" customHeight="1" thickTop="1" thickBot="1" x14ac:dyDescent="0.3">
      <c r="A79" s="1">
        <v>3838</v>
      </c>
      <c r="B79" s="2" t="s">
        <v>449</v>
      </c>
      <c r="C79" s="3" t="s">
        <v>1</v>
      </c>
      <c r="D79" s="3" t="s">
        <v>450</v>
      </c>
      <c r="E79" s="6">
        <v>1</v>
      </c>
    </row>
    <row r="80" spans="1:5" ht="20.100000000000001" customHeight="1" thickTop="1" thickBot="1" x14ac:dyDescent="0.3">
      <c r="A80" s="7">
        <v>4058</v>
      </c>
      <c r="B80" s="8" t="s">
        <v>100</v>
      </c>
      <c r="C80" s="9" t="s">
        <v>1</v>
      </c>
      <c r="D80" s="9" t="s">
        <v>101</v>
      </c>
      <c r="E80" s="12">
        <v>1</v>
      </c>
    </row>
    <row r="81" spans="1:5" ht="20.100000000000001" customHeight="1" thickTop="1" thickBot="1" x14ac:dyDescent="0.3">
      <c r="A81" s="7">
        <v>70</v>
      </c>
      <c r="B81" s="8" t="s">
        <v>3</v>
      </c>
      <c r="C81" s="9" t="s">
        <v>1</v>
      </c>
      <c r="D81" s="9" t="s">
        <v>4</v>
      </c>
      <c r="E81" s="12">
        <v>1</v>
      </c>
    </row>
    <row r="82" spans="1:5" ht="20.100000000000001" customHeight="1" thickTop="1" thickBot="1" x14ac:dyDescent="0.3">
      <c r="A82" s="7">
        <v>1965</v>
      </c>
      <c r="B82" s="8" t="s">
        <v>55</v>
      </c>
      <c r="C82" s="9" t="s">
        <v>1</v>
      </c>
      <c r="D82" s="9" t="s">
        <v>56</v>
      </c>
      <c r="E82" s="12">
        <v>1</v>
      </c>
    </row>
    <row r="83" spans="1:5" ht="20.100000000000001" customHeight="1" thickTop="1" thickBot="1" x14ac:dyDescent="0.3">
      <c r="A83" s="1">
        <v>1581</v>
      </c>
      <c r="B83" s="2" t="s">
        <v>37</v>
      </c>
      <c r="C83" s="3" t="s">
        <v>1</v>
      </c>
      <c r="D83" s="3" t="s">
        <v>38</v>
      </c>
      <c r="E83" s="6">
        <v>1</v>
      </c>
    </row>
    <row r="84" spans="1:5" ht="20.100000000000001" customHeight="1" thickTop="1" thickBot="1" x14ac:dyDescent="0.3">
      <c r="A84" s="7">
        <v>1571</v>
      </c>
      <c r="B84" s="8" t="s">
        <v>35</v>
      </c>
      <c r="C84" s="9" t="s">
        <v>1</v>
      </c>
      <c r="D84" s="9" t="s">
        <v>36</v>
      </c>
      <c r="E84" s="12">
        <v>1</v>
      </c>
    </row>
    <row r="85" spans="1:5" ht="20.100000000000001" customHeight="1" thickTop="1" thickBot="1" x14ac:dyDescent="0.3">
      <c r="A85" s="7">
        <v>4932</v>
      </c>
      <c r="B85" s="8" t="s">
        <v>189</v>
      </c>
      <c r="C85" s="9" t="s">
        <v>1</v>
      </c>
      <c r="D85" s="9" t="s">
        <v>190</v>
      </c>
      <c r="E85" s="12">
        <v>2</v>
      </c>
    </row>
    <row r="86" spans="1:5" ht="20.100000000000001" customHeight="1" thickTop="1" thickBot="1" x14ac:dyDescent="0.3">
      <c r="A86" s="1">
        <v>3980</v>
      </c>
      <c r="B86" s="2" t="s">
        <v>89</v>
      </c>
      <c r="C86" s="3" t="s">
        <v>1</v>
      </c>
      <c r="D86" s="3" t="s">
        <v>90</v>
      </c>
      <c r="E86" s="6">
        <v>1</v>
      </c>
    </row>
    <row r="87" spans="1:5" ht="20.100000000000001" customHeight="1" thickTop="1" thickBot="1" x14ac:dyDescent="0.3">
      <c r="A87" s="7">
        <v>1831</v>
      </c>
      <c r="B87" s="8" t="s">
        <v>39</v>
      </c>
      <c r="C87" s="9" t="s">
        <v>1</v>
      </c>
      <c r="D87" s="9" t="s">
        <v>40</v>
      </c>
      <c r="E87" s="12">
        <v>1</v>
      </c>
    </row>
    <row r="88" spans="1:5" ht="20.100000000000001" customHeight="1" thickTop="1" thickBot="1" x14ac:dyDescent="0.3">
      <c r="A88" s="1">
        <v>4758</v>
      </c>
      <c r="B88" s="3" t="s">
        <v>155</v>
      </c>
      <c r="C88" s="3" t="s">
        <v>1</v>
      </c>
      <c r="D88" s="15" t="s">
        <v>156</v>
      </c>
      <c r="E88" s="6">
        <v>1</v>
      </c>
    </row>
    <row r="89" spans="1:5" ht="20.100000000000001" customHeight="1" thickTop="1" thickBot="1" x14ac:dyDescent="0.3">
      <c r="A89" s="1">
        <v>1900</v>
      </c>
      <c r="B89" s="2" t="s">
        <v>45</v>
      </c>
      <c r="C89" s="3" t="s">
        <v>1</v>
      </c>
      <c r="D89" s="3" t="s">
        <v>46</v>
      </c>
      <c r="E89" s="6">
        <v>1</v>
      </c>
    </row>
    <row r="90" spans="1:5" ht="20.100000000000001" customHeight="1" thickTop="1" thickBot="1" x14ac:dyDescent="0.3">
      <c r="A90" s="7">
        <v>985</v>
      </c>
      <c r="B90" s="8" t="s">
        <v>19</v>
      </c>
      <c r="C90" s="9" t="s">
        <v>1</v>
      </c>
      <c r="D90" s="9" t="s">
        <v>20</v>
      </c>
      <c r="E90" s="12">
        <v>1</v>
      </c>
    </row>
    <row r="91" spans="1:5" ht="20.100000000000001" customHeight="1" thickTop="1" thickBot="1" x14ac:dyDescent="0.3">
      <c r="A91" s="1">
        <v>4877</v>
      </c>
      <c r="B91" s="2" t="s">
        <v>179</v>
      </c>
      <c r="C91" s="3" t="s">
        <v>1</v>
      </c>
      <c r="D91" s="3" t="s">
        <v>180</v>
      </c>
      <c r="E91" s="6">
        <v>1</v>
      </c>
    </row>
    <row r="92" spans="1:5" ht="20.100000000000001" customHeight="1" thickTop="1" thickBot="1" x14ac:dyDescent="0.3">
      <c r="A92" s="7">
        <v>5025</v>
      </c>
      <c r="B92" s="8" t="s">
        <v>213</v>
      </c>
      <c r="C92" s="9" t="s">
        <v>1</v>
      </c>
      <c r="D92" s="9" t="s">
        <v>214</v>
      </c>
      <c r="E92" s="12">
        <v>1</v>
      </c>
    </row>
    <row r="93" spans="1:5" ht="20.100000000000001" customHeight="1" thickTop="1" thickBot="1" x14ac:dyDescent="0.3">
      <c r="A93" s="7">
        <v>4219</v>
      </c>
      <c r="B93" s="8" t="s">
        <v>116</v>
      </c>
      <c r="C93" s="9" t="s">
        <v>1</v>
      </c>
      <c r="D93" s="9" t="s">
        <v>117</v>
      </c>
      <c r="E93" s="12">
        <v>1</v>
      </c>
    </row>
    <row r="94" spans="1:5" ht="20.100000000000001" customHeight="1" thickTop="1" thickBot="1" x14ac:dyDescent="0.3">
      <c r="A94" s="1">
        <v>4225</v>
      </c>
      <c r="B94" s="2" t="s">
        <v>118</v>
      </c>
      <c r="C94" s="3" t="s">
        <v>1</v>
      </c>
      <c r="D94" s="3" t="s">
        <v>119</v>
      </c>
      <c r="E94" s="6">
        <v>1</v>
      </c>
    </row>
    <row r="95" spans="1:5" ht="20.100000000000001" customHeight="1" thickTop="1" thickBot="1" x14ac:dyDescent="0.3">
      <c r="A95" s="7">
        <v>4366</v>
      </c>
      <c r="B95" s="8" t="s">
        <v>137</v>
      </c>
      <c r="C95" s="9" t="s">
        <v>1</v>
      </c>
      <c r="D95" s="9" t="s">
        <v>138</v>
      </c>
      <c r="E95" s="12">
        <v>1</v>
      </c>
    </row>
    <row r="96" spans="1:5" ht="20.100000000000001" customHeight="1" thickTop="1" thickBot="1" x14ac:dyDescent="0.3">
      <c r="A96" s="7">
        <v>1915</v>
      </c>
      <c r="B96" s="8" t="s">
        <v>47</v>
      </c>
      <c r="C96" s="9" t="s">
        <v>1</v>
      </c>
      <c r="D96" s="9" t="s">
        <v>48</v>
      </c>
      <c r="E96" s="12">
        <v>1</v>
      </c>
    </row>
    <row r="97" spans="1:5" ht="20.100000000000001" customHeight="1" thickTop="1" x14ac:dyDescent="0.25">
      <c r="A97" s="1">
        <v>4202</v>
      </c>
      <c r="B97" s="2" t="s">
        <v>114</v>
      </c>
      <c r="C97" s="3" t="s">
        <v>1</v>
      </c>
      <c r="D97" s="3" t="s">
        <v>115</v>
      </c>
      <c r="E97" s="6">
        <v>1</v>
      </c>
    </row>
    <row r="98" spans="1:5" ht="20.100000000000001" customHeight="1" thickBot="1" x14ac:dyDescent="0.3">
      <c r="A98" s="7">
        <v>4880</v>
      </c>
      <c r="B98" s="8" t="s">
        <v>181</v>
      </c>
      <c r="C98" s="9" t="s">
        <v>1</v>
      </c>
      <c r="D98" s="9" t="s">
        <v>182</v>
      </c>
      <c r="E98" s="10">
        <v>1</v>
      </c>
    </row>
    <row r="99" spans="1:5" ht="20.100000000000001" customHeight="1" thickTop="1" x14ac:dyDescent="0.25">
      <c r="A99" s="1">
        <v>88</v>
      </c>
      <c r="B99" s="2" t="s">
        <v>5</v>
      </c>
      <c r="C99" s="3" t="s">
        <v>1</v>
      </c>
      <c r="D99" s="3" t="s">
        <v>6</v>
      </c>
      <c r="E99" s="6">
        <v>1</v>
      </c>
    </row>
    <row r="100" spans="1:5" ht="20.100000000000001" customHeight="1" x14ac:dyDescent="0.25">
      <c r="A100" s="7">
        <v>1493</v>
      </c>
      <c r="B100" s="8" t="s">
        <v>31</v>
      </c>
      <c r="C100" s="9" t="s">
        <v>1</v>
      </c>
      <c r="D100" s="9" t="s">
        <v>32</v>
      </c>
      <c r="E100" s="10">
        <v>1</v>
      </c>
    </row>
    <row r="101" spans="1:5" ht="20.100000000000001" customHeight="1" x14ac:dyDescent="0.25">
      <c r="A101" s="7">
        <v>2087</v>
      </c>
      <c r="B101" s="8" t="s">
        <v>59</v>
      </c>
      <c r="C101" s="9" t="s">
        <v>1</v>
      </c>
      <c r="D101" s="9" t="s">
        <v>60</v>
      </c>
      <c r="E101" s="10">
        <v>1</v>
      </c>
    </row>
    <row r="102" spans="1:5" ht="20.100000000000001" customHeight="1" x14ac:dyDescent="0.25">
      <c r="A102" s="1">
        <v>4941</v>
      </c>
      <c r="B102" s="2" t="s">
        <v>199</v>
      </c>
      <c r="C102" s="3" t="s">
        <v>1</v>
      </c>
      <c r="D102" s="3" t="s">
        <v>200</v>
      </c>
      <c r="E102" s="4">
        <v>1</v>
      </c>
    </row>
    <row r="103" spans="1:5" ht="20.100000000000001" customHeight="1" x14ac:dyDescent="0.25">
      <c r="A103" s="1">
        <v>5014</v>
      </c>
      <c r="B103" s="2" t="s">
        <v>207</v>
      </c>
      <c r="C103" s="3" t="s">
        <v>1</v>
      </c>
      <c r="D103" s="3" t="s">
        <v>208</v>
      </c>
      <c r="E103" s="4">
        <v>2</v>
      </c>
    </row>
    <row r="104" spans="1:5" ht="20.100000000000001" customHeight="1" x14ac:dyDescent="0.25">
      <c r="A104" s="1">
        <v>4768</v>
      </c>
      <c r="B104" s="2" t="s">
        <v>159</v>
      </c>
      <c r="C104" s="3" t="s">
        <v>1</v>
      </c>
      <c r="D104" s="3" t="s">
        <v>160</v>
      </c>
      <c r="E104" s="4">
        <v>1</v>
      </c>
    </row>
    <row r="105" spans="1:5" ht="20.100000000000001" customHeight="1" x14ac:dyDescent="0.25">
      <c r="A105" s="7">
        <v>4387</v>
      </c>
      <c r="B105" s="8" t="s">
        <v>145</v>
      </c>
      <c r="C105" s="9" t="s">
        <v>1</v>
      </c>
      <c r="D105" s="9" t="s">
        <v>146</v>
      </c>
      <c r="E105" s="10">
        <v>1</v>
      </c>
    </row>
    <row r="106" spans="1:5" ht="20.100000000000001" customHeight="1" x14ac:dyDescent="0.25">
      <c r="A106" s="1">
        <v>3671</v>
      </c>
      <c r="B106" s="2" t="s">
        <v>77</v>
      </c>
      <c r="C106" s="3" t="s">
        <v>1</v>
      </c>
      <c r="D106" s="3" t="s">
        <v>78</v>
      </c>
      <c r="E106" s="4">
        <v>1</v>
      </c>
    </row>
    <row r="107" spans="1:5" ht="20.100000000000001" customHeight="1" x14ac:dyDescent="0.25">
      <c r="A107" s="7">
        <v>118</v>
      </c>
      <c r="B107" s="8" t="s">
        <v>11</v>
      </c>
      <c r="C107" s="9" t="s">
        <v>1</v>
      </c>
      <c r="D107" s="9" t="s">
        <v>12</v>
      </c>
      <c r="E107" s="10">
        <v>1</v>
      </c>
    </row>
    <row r="108" spans="1:5" ht="20.100000000000001" customHeight="1" thickBot="1" x14ac:dyDescent="0.3">
      <c r="A108" s="1">
        <v>4916</v>
      </c>
      <c r="B108" s="2" t="s">
        <v>183</v>
      </c>
      <c r="C108" s="3" t="s">
        <v>1</v>
      </c>
      <c r="D108" s="3" t="s">
        <v>184</v>
      </c>
      <c r="E108" s="4">
        <v>1</v>
      </c>
    </row>
    <row r="109" spans="1:5" ht="20.100000000000001" customHeight="1" thickTop="1" thickBot="1" x14ac:dyDescent="0.3">
      <c r="A109" s="1">
        <v>1001</v>
      </c>
      <c r="B109" s="2" t="s">
        <v>21</v>
      </c>
      <c r="C109" s="3" t="s">
        <v>1</v>
      </c>
      <c r="D109" s="3" t="s">
        <v>22</v>
      </c>
      <c r="E109" s="6">
        <v>1</v>
      </c>
    </row>
    <row r="110" spans="1:5" ht="20.100000000000001" customHeight="1" thickTop="1" thickBot="1" x14ac:dyDescent="0.3">
      <c r="A110" s="7">
        <v>1006</v>
      </c>
      <c r="B110" s="8" t="s">
        <v>23</v>
      </c>
      <c r="C110" s="9" t="s">
        <v>1</v>
      </c>
      <c r="D110" s="9" t="s">
        <v>24</v>
      </c>
      <c r="E110" s="12">
        <v>1</v>
      </c>
    </row>
    <row r="111" spans="1:5" ht="20.100000000000001" customHeight="1" thickTop="1" thickBot="1" x14ac:dyDescent="0.3">
      <c r="A111" s="16">
        <v>107</v>
      </c>
      <c r="B111" s="17" t="s">
        <v>7</v>
      </c>
      <c r="C111" s="18" t="s">
        <v>1</v>
      </c>
      <c r="D111" s="18" t="s">
        <v>8</v>
      </c>
      <c r="E111" s="19">
        <v>1</v>
      </c>
    </row>
    <row r="112" spans="1:5" ht="16.5" thickTop="1" thickBot="1" x14ac:dyDescent="0.3">
      <c r="A112" s="1">
        <v>3292</v>
      </c>
      <c r="B112" s="2" t="s">
        <v>7</v>
      </c>
      <c r="C112" s="3" t="s">
        <v>1</v>
      </c>
      <c r="D112" s="3" t="s">
        <v>65</v>
      </c>
      <c r="E112" s="6">
        <v>1</v>
      </c>
    </row>
    <row r="113" spans="1:5" ht="16.5" thickTop="1" thickBot="1" x14ac:dyDescent="0.3">
      <c r="A113" s="7">
        <v>4930</v>
      </c>
      <c r="B113" s="8" t="s">
        <v>185</v>
      </c>
      <c r="C113" s="9" t="s">
        <v>1</v>
      </c>
      <c r="D113" s="9" t="s">
        <v>186</v>
      </c>
      <c r="E113" s="12">
        <v>1</v>
      </c>
    </row>
    <row r="114" spans="1:5" ht="16.5" thickTop="1" thickBot="1" x14ac:dyDescent="0.3">
      <c r="A114" s="1">
        <v>4604</v>
      </c>
      <c r="B114" s="2" t="s">
        <v>151</v>
      </c>
      <c r="C114" s="3" t="s">
        <v>1</v>
      </c>
      <c r="D114" s="3" t="s">
        <v>152</v>
      </c>
      <c r="E114" s="6">
        <v>1</v>
      </c>
    </row>
    <row r="115" spans="1:5" ht="16.5" thickTop="1" thickBot="1" x14ac:dyDescent="0.3">
      <c r="A115" s="7">
        <v>3737</v>
      </c>
      <c r="B115" s="8" t="s">
        <v>79</v>
      </c>
      <c r="C115" s="9" t="s">
        <v>1</v>
      </c>
      <c r="D115" s="9" t="s">
        <v>80</v>
      </c>
      <c r="E115" s="12">
        <v>1</v>
      </c>
    </row>
    <row r="116" spans="1:5" ht="16.5" thickTop="1" thickBot="1" x14ac:dyDescent="0.3">
      <c r="A116" s="1">
        <v>1916</v>
      </c>
      <c r="B116" s="2" t="s">
        <v>49</v>
      </c>
      <c r="C116" s="3" t="s">
        <v>1</v>
      </c>
      <c r="D116" s="3" t="s">
        <v>50</v>
      </c>
      <c r="E116" s="6">
        <v>1</v>
      </c>
    </row>
    <row r="117" spans="1:5" ht="16.5" thickTop="1" thickBot="1" x14ac:dyDescent="0.3">
      <c r="A117" s="7">
        <v>4940</v>
      </c>
      <c r="B117" s="8" t="s">
        <v>197</v>
      </c>
      <c r="C117" s="9" t="s">
        <v>1</v>
      </c>
      <c r="D117" s="9" t="s">
        <v>198</v>
      </c>
      <c r="E117" s="12">
        <v>1</v>
      </c>
    </row>
    <row r="118" spans="1:5" ht="15.75" thickTop="1" x14ac:dyDescent="0.25">
      <c r="B118" s="26"/>
      <c r="C118" s="26"/>
      <c r="D118" s="26"/>
      <c r="E118" s="34"/>
    </row>
  </sheetData>
  <sortState xmlns:xlrd2="http://schemas.microsoft.com/office/spreadsheetml/2017/richdata2" ref="A2:E118">
    <sortCondition ref="B3:B118"/>
  </sortState>
  <mergeCells count="1">
    <mergeCell ref="A1:E1"/>
  </mergeCells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B8D62-15CE-4571-8616-168D86D84C51}">
  <sheetPr>
    <pageSetUpPr fitToPage="1"/>
  </sheetPr>
  <dimension ref="A1:E40"/>
  <sheetViews>
    <sheetView workbookViewId="0">
      <selection sqref="A1:E1"/>
    </sheetView>
  </sheetViews>
  <sheetFormatPr baseColWidth="10" defaultRowHeight="15" x14ac:dyDescent="0.25"/>
  <cols>
    <col min="2" max="2" width="47.42578125" customWidth="1"/>
    <col min="3" max="3" width="15.5703125" bestFit="1" customWidth="1"/>
    <col min="4" max="4" width="17.85546875" bestFit="1" customWidth="1"/>
  </cols>
  <sheetData>
    <row r="1" spans="1:5" ht="15.75" thickBot="1" x14ac:dyDescent="0.3">
      <c r="A1" s="218" t="s">
        <v>1537</v>
      </c>
      <c r="B1" s="218"/>
      <c r="C1" s="218"/>
      <c r="D1" s="218"/>
      <c r="E1" s="218"/>
    </row>
    <row r="2" spans="1:5" ht="20.100000000000001" customHeight="1" thickTop="1" thickBot="1" x14ac:dyDescent="0.3">
      <c r="A2" s="1">
        <v>19</v>
      </c>
      <c r="B2" s="2" t="s">
        <v>221</v>
      </c>
      <c r="C2" s="3" t="s">
        <v>1</v>
      </c>
      <c r="D2" s="3" t="s">
        <v>222</v>
      </c>
      <c r="E2" s="6">
        <v>1</v>
      </c>
    </row>
    <row r="3" spans="1:5" ht="20.100000000000001" customHeight="1" thickTop="1" thickBot="1" x14ac:dyDescent="0.3">
      <c r="A3" s="7">
        <v>4879</v>
      </c>
      <c r="B3" s="8" t="s">
        <v>289</v>
      </c>
      <c r="C3" s="9" t="s">
        <v>1</v>
      </c>
      <c r="D3" s="9" t="s">
        <v>290</v>
      </c>
      <c r="E3" s="12">
        <v>1</v>
      </c>
    </row>
    <row r="4" spans="1:5" ht="20.100000000000001" customHeight="1" thickTop="1" thickBot="1" x14ac:dyDescent="0.3">
      <c r="A4" s="1">
        <v>1223</v>
      </c>
      <c r="B4" s="21" t="s">
        <v>225</v>
      </c>
      <c r="C4" s="3" t="s">
        <v>1</v>
      </c>
      <c r="D4" s="3" t="s">
        <v>226</v>
      </c>
      <c r="E4" s="6">
        <v>1</v>
      </c>
    </row>
    <row r="5" spans="1:5" ht="20.100000000000001" customHeight="1" thickTop="1" thickBot="1" x14ac:dyDescent="0.3">
      <c r="A5" s="7">
        <v>1018</v>
      </c>
      <c r="B5" s="20" t="s">
        <v>223</v>
      </c>
      <c r="C5" s="9" t="s">
        <v>1</v>
      </c>
      <c r="D5" s="9" t="s">
        <v>224</v>
      </c>
      <c r="E5" s="12">
        <v>1</v>
      </c>
    </row>
    <row r="6" spans="1:5" ht="20.100000000000001" customHeight="1" thickTop="1" thickBot="1" x14ac:dyDescent="0.3">
      <c r="A6" s="1">
        <v>4648</v>
      </c>
      <c r="B6" s="2" t="s">
        <v>279</v>
      </c>
      <c r="C6" s="3" t="s">
        <v>1</v>
      </c>
      <c r="D6" s="3" t="s">
        <v>280</v>
      </c>
      <c r="E6" s="6">
        <v>1</v>
      </c>
    </row>
    <row r="7" spans="1:5" ht="20.100000000000001" customHeight="1" thickTop="1" thickBot="1" x14ac:dyDescent="0.3">
      <c r="A7" s="7">
        <v>2573</v>
      </c>
      <c r="B7" s="8" t="s">
        <v>235</v>
      </c>
      <c r="C7" s="9" t="s">
        <v>1</v>
      </c>
      <c r="D7" s="9" t="s">
        <v>236</v>
      </c>
      <c r="E7" s="12">
        <v>1</v>
      </c>
    </row>
    <row r="8" spans="1:5" ht="20.100000000000001" customHeight="1" thickTop="1" thickBot="1" x14ac:dyDescent="0.3">
      <c r="A8" s="1">
        <v>4772</v>
      </c>
      <c r="B8" s="2" t="s">
        <v>283</v>
      </c>
      <c r="C8" s="3" t="s">
        <v>1</v>
      </c>
      <c r="D8" s="3" t="s">
        <v>284</v>
      </c>
      <c r="E8" s="6">
        <v>1</v>
      </c>
    </row>
    <row r="9" spans="1:5" ht="20.100000000000001" customHeight="1" thickTop="1" thickBot="1" x14ac:dyDescent="0.3">
      <c r="A9" s="7">
        <v>4756</v>
      </c>
      <c r="B9" s="8" t="s">
        <v>281</v>
      </c>
      <c r="C9" s="9" t="s">
        <v>277</v>
      </c>
      <c r="D9" s="9" t="s">
        <v>282</v>
      </c>
      <c r="E9" s="12">
        <v>2</v>
      </c>
    </row>
    <row r="10" spans="1:5" ht="20.100000000000001" customHeight="1" thickTop="1" thickBot="1" x14ac:dyDescent="0.3">
      <c r="A10" s="1">
        <v>4505</v>
      </c>
      <c r="B10" s="2" t="s">
        <v>271</v>
      </c>
      <c r="C10" s="3" t="s">
        <v>1</v>
      </c>
      <c r="D10" s="3" t="s">
        <v>272</v>
      </c>
      <c r="E10" s="6">
        <v>2</v>
      </c>
    </row>
    <row r="11" spans="1:5" ht="20.100000000000001" customHeight="1" thickTop="1" thickBot="1" x14ac:dyDescent="0.3">
      <c r="A11" s="7">
        <v>4542</v>
      </c>
      <c r="B11" s="8" t="s">
        <v>273</v>
      </c>
      <c r="C11" s="9" t="s">
        <v>1</v>
      </c>
      <c r="D11" s="9" t="s">
        <v>274</v>
      </c>
      <c r="E11" s="12">
        <v>1</v>
      </c>
    </row>
    <row r="12" spans="1:5" ht="20.100000000000001" customHeight="1" thickTop="1" thickBot="1" x14ac:dyDescent="0.3">
      <c r="A12" s="7">
        <v>5000</v>
      </c>
      <c r="B12" s="8" t="s">
        <v>297</v>
      </c>
      <c r="C12" s="9" t="s">
        <v>298</v>
      </c>
      <c r="D12" s="9" t="s">
        <v>299</v>
      </c>
      <c r="E12" s="12">
        <v>1</v>
      </c>
    </row>
    <row r="13" spans="1:5" ht="20.100000000000001" customHeight="1" thickTop="1" thickBot="1" x14ac:dyDescent="0.3">
      <c r="A13" s="7">
        <v>3699</v>
      </c>
      <c r="B13" s="8" t="s">
        <v>253</v>
      </c>
      <c r="C13" s="9" t="s">
        <v>1</v>
      </c>
      <c r="D13" s="9" t="s">
        <v>254</v>
      </c>
      <c r="E13" s="12">
        <v>2</v>
      </c>
    </row>
    <row r="14" spans="1:5" ht="20.100000000000001" customHeight="1" thickTop="1" thickBot="1" x14ac:dyDescent="0.3">
      <c r="A14" s="1">
        <v>4998</v>
      </c>
      <c r="B14" s="2" t="s">
        <v>295</v>
      </c>
      <c r="C14" s="3" t="s">
        <v>1</v>
      </c>
      <c r="D14" s="3" t="s">
        <v>296</v>
      </c>
      <c r="E14" s="6">
        <v>1</v>
      </c>
    </row>
    <row r="15" spans="1:5" ht="20.100000000000001" customHeight="1" thickTop="1" thickBot="1" x14ac:dyDescent="0.3">
      <c r="A15" s="1">
        <v>3497</v>
      </c>
      <c r="B15" s="2" t="s">
        <v>251</v>
      </c>
      <c r="C15" s="3" t="s">
        <v>1</v>
      </c>
      <c r="D15" s="3" t="s">
        <v>252</v>
      </c>
      <c r="E15" s="6">
        <v>1</v>
      </c>
    </row>
    <row r="16" spans="1:5" ht="20.100000000000001" customHeight="1" thickTop="1" thickBot="1" x14ac:dyDescent="0.3">
      <c r="A16" s="7">
        <v>4956</v>
      </c>
      <c r="B16" s="8" t="s">
        <v>293</v>
      </c>
      <c r="C16" s="9" t="s">
        <v>1</v>
      </c>
      <c r="D16" s="9" t="s">
        <v>294</v>
      </c>
      <c r="E16" s="12">
        <v>1</v>
      </c>
    </row>
    <row r="17" spans="1:5" ht="20.100000000000001" customHeight="1" thickTop="1" thickBot="1" x14ac:dyDescent="0.3">
      <c r="A17" s="1">
        <v>5158</v>
      </c>
      <c r="B17" s="2" t="s">
        <v>300</v>
      </c>
      <c r="C17" s="3" t="s">
        <v>301</v>
      </c>
      <c r="D17" s="3" t="s">
        <v>302</v>
      </c>
      <c r="E17" s="6">
        <v>1</v>
      </c>
    </row>
    <row r="18" spans="1:5" ht="20.100000000000001" customHeight="1" thickTop="1" thickBot="1" x14ac:dyDescent="0.3">
      <c r="A18" s="7">
        <v>3309</v>
      </c>
      <c r="B18" s="8" t="s">
        <v>245</v>
      </c>
      <c r="C18" s="9" t="s">
        <v>1</v>
      </c>
      <c r="D18" s="9" t="s">
        <v>246</v>
      </c>
      <c r="E18" s="12">
        <v>1</v>
      </c>
    </row>
    <row r="19" spans="1:5" ht="20.100000000000001" customHeight="1" thickTop="1" thickBot="1" x14ac:dyDescent="0.3">
      <c r="A19" s="7">
        <v>4774</v>
      </c>
      <c r="B19" s="8" t="s">
        <v>285</v>
      </c>
      <c r="C19" s="9" t="s">
        <v>1</v>
      </c>
      <c r="D19" s="9" t="s">
        <v>286</v>
      </c>
      <c r="E19" s="12">
        <v>1</v>
      </c>
    </row>
    <row r="20" spans="1:5" ht="20.100000000000001" customHeight="1" thickTop="1" thickBot="1" x14ac:dyDescent="0.3">
      <c r="A20" s="1">
        <v>4796</v>
      </c>
      <c r="B20" s="2" t="s">
        <v>287</v>
      </c>
      <c r="C20" s="3" t="s">
        <v>1</v>
      </c>
      <c r="D20" s="3" t="s">
        <v>288</v>
      </c>
      <c r="E20" s="6">
        <v>1</v>
      </c>
    </row>
    <row r="21" spans="1:5" ht="20.100000000000001" customHeight="1" thickTop="1" thickBot="1" x14ac:dyDescent="0.3">
      <c r="A21" s="1">
        <v>1554</v>
      </c>
      <c r="B21" s="2" t="s">
        <v>229</v>
      </c>
      <c r="C21" s="3" t="s">
        <v>1</v>
      </c>
      <c r="D21" s="3" t="s">
        <v>230</v>
      </c>
      <c r="E21" s="6">
        <v>1</v>
      </c>
    </row>
    <row r="22" spans="1:5" ht="20.100000000000001" customHeight="1" thickTop="1" thickBot="1" x14ac:dyDescent="0.3">
      <c r="A22" s="7">
        <v>4101</v>
      </c>
      <c r="B22" s="8" t="s">
        <v>257</v>
      </c>
      <c r="C22" s="9" t="s">
        <v>238</v>
      </c>
      <c r="D22" s="9" t="s">
        <v>258</v>
      </c>
      <c r="E22" s="12">
        <v>2</v>
      </c>
    </row>
    <row r="23" spans="1:5" ht="20.100000000000001" customHeight="1" thickTop="1" thickBot="1" x14ac:dyDescent="0.3">
      <c r="A23" s="1">
        <v>4899</v>
      </c>
      <c r="B23" s="2" t="s">
        <v>291</v>
      </c>
      <c r="C23" s="3" t="s">
        <v>1</v>
      </c>
      <c r="D23" s="3" t="s">
        <v>292</v>
      </c>
      <c r="E23" s="6">
        <v>1</v>
      </c>
    </row>
    <row r="24" spans="1:5" ht="20.100000000000001" customHeight="1" thickTop="1" thickBot="1" x14ac:dyDescent="0.3">
      <c r="A24" s="1">
        <v>2173</v>
      </c>
      <c r="B24" s="2" t="s">
        <v>233</v>
      </c>
      <c r="C24" s="3" t="s">
        <v>1</v>
      </c>
      <c r="D24" s="3" t="s">
        <v>234</v>
      </c>
      <c r="E24" s="6">
        <v>1</v>
      </c>
    </row>
    <row r="25" spans="1:5" ht="20.100000000000001" customHeight="1" thickTop="1" thickBot="1" x14ac:dyDescent="0.3">
      <c r="A25" s="1">
        <v>4164</v>
      </c>
      <c r="B25" s="2" t="s">
        <v>259</v>
      </c>
      <c r="C25" s="3" t="s">
        <v>1</v>
      </c>
      <c r="D25" s="3" t="s">
        <v>260</v>
      </c>
      <c r="E25" s="6">
        <v>1</v>
      </c>
    </row>
    <row r="26" spans="1:5" ht="20.100000000000001" customHeight="1" thickTop="1" thickBot="1" x14ac:dyDescent="0.3">
      <c r="A26" s="7">
        <v>4167</v>
      </c>
      <c r="B26" s="8" t="s">
        <v>261</v>
      </c>
      <c r="C26" s="9" t="s">
        <v>1</v>
      </c>
      <c r="D26" s="9" t="s">
        <v>262</v>
      </c>
      <c r="E26" s="12">
        <v>1</v>
      </c>
    </row>
    <row r="27" spans="1:5" ht="20.100000000000001" customHeight="1" thickTop="1" thickBot="1" x14ac:dyDescent="0.3">
      <c r="A27" s="7">
        <v>3013</v>
      </c>
      <c r="B27" s="8" t="s">
        <v>240</v>
      </c>
      <c r="C27" s="9" t="s">
        <v>241</v>
      </c>
      <c r="D27" s="9" t="s">
        <v>242</v>
      </c>
      <c r="E27" s="12">
        <v>2</v>
      </c>
    </row>
    <row r="28" spans="1:5" ht="20.100000000000001" customHeight="1" thickTop="1" x14ac:dyDescent="0.25">
      <c r="A28" s="7">
        <v>4595</v>
      </c>
      <c r="B28" s="8" t="s">
        <v>240</v>
      </c>
      <c r="C28" s="9" t="s">
        <v>277</v>
      </c>
      <c r="D28" s="9" t="s">
        <v>278</v>
      </c>
      <c r="E28" s="12">
        <v>1</v>
      </c>
    </row>
    <row r="29" spans="1:5" ht="20.100000000000001" customHeight="1" x14ac:dyDescent="0.25">
      <c r="A29" s="1">
        <v>3070</v>
      </c>
      <c r="B29" s="2" t="s">
        <v>243</v>
      </c>
      <c r="C29" s="3" t="s">
        <v>1</v>
      </c>
      <c r="D29" s="3" t="s">
        <v>244</v>
      </c>
      <c r="E29" s="4">
        <v>1</v>
      </c>
    </row>
    <row r="30" spans="1:5" ht="20.100000000000001" customHeight="1" thickBot="1" x14ac:dyDescent="0.3">
      <c r="A30" s="7">
        <v>1600</v>
      </c>
      <c r="B30" s="8" t="s">
        <v>231</v>
      </c>
      <c r="C30" s="9" t="s">
        <v>1</v>
      </c>
      <c r="D30" s="9" t="s">
        <v>232</v>
      </c>
      <c r="E30" s="10">
        <v>1</v>
      </c>
    </row>
    <row r="31" spans="1:5" ht="20.100000000000001" customHeight="1" thickTop="1" thickBot="1" x14ac:dyDescent="0.3">
      <c r="A31" s="7">
        <v>4399</v>
      </c>
      <c r="B31" s="8" t="s">
        <v>269</v>
      </c>
      <c r="C31" s="9" t="s">
        <v>1</v>
      </c>
      <c r="D31" s="9" t="s">
        <v>270</v>
      </c>
      <c r="E31" s="12">
        <v>1</v>
      </c>
    </row>
    <row r="32" spans="1:5" ht="20.100000000000001" customHeight="1" thickTop="1" thickBot="1" x14ac:dyDescent="0.3">
      <c r="A32" s="1">
        <v>4384</v>
      </c>
      <c r="B32" s="2" t="s">
        <v>267</v>
      </c>
      <c r="C32" s="3" t="s">
        <v>1</v>
      </c>
      <c r="D32" s="3" t="s">
        <v>268</v>
      </c>
      <c r="E32" s="6">
        <v>1</v>
      </c>
    </row>
    <row r="33" spans="1:5" ht="20.100000000000001" customHeight="1" thickTop="1" thickBot="1" x14ac:dyDescent="0.3">
      <c r="A33" s="1">
        <v>3700</v>
      </c>
      <c r="B33" s="2" t="s">
        <v>255</v>
      </c>
      <c r="C33" s="3" t="s">
        <v>1</v>
      </c>
      <c r="D33" s="3" t="s">
        <v>256</v>
      </c>
      <c r="E33" s="6">
        <v>1</v>
      </c>
    </row>
    <row r="34" spans="1:5" ht="20.100000000000001" customHeight="1" thickTop="1" thickBot="1" x14ac:dyDescent="0.3">
      <c r="A34" s="7">
        <v>3471</v>
      </c>
      <c r="B34" s="8" t="s">
        <v>249</v>
      </c>
      <c r="C34" s="9" t="s">
        <v>1</v>
      </c>
      <c r="D34" s="9" t="s">
        <v>250</v>
      </c>
      <c r="E34" s="12">
        <v>1</v>
      </c>
    </row>
    <row r="35" spans="1:5" ht="20.100000000000001" customHeight="1" thickTop="1" thickBot="1" x14ac:dyDescent="0.3">
      <c r="A35" s="1">
        <v>4544</v>
      </c>
      <c r="B35" s="2" t="s">
        <v>275</v>
      </c>
      <c r="C35" s="3" t="s">
        <v>1</v>
      </c>
      <c r="D35" s="3" t="s">
        <v>276</v>
      </c>
      <c r="E35" s="6">
        <v>2</v>
      </c>
    </row>
    <row r="36" spans="1:5" ht="20.100000000000001" customHeight="1" thickTop="1" x14ac:dyDescent="0.25">
      <c r="A36" s="1">
        <v>3011</v>
      </c>
      <c r="B36" s="2" t="s">
        <v>237</v>
      </c>
      <c r="C36" s="3" t="s">
        <v>238</v>
      </c>
      <c r="D36" s="3" t="s">
        <v>239</v>
      </c>
      <c r="E36" s="6">
        <v>1</v>
      </c>
    </row>
    <row r="37" spans="1:5" ht="20.100000000000001" customHeight="1" x14ac:dyDescent="0.25">
      <c r="A37" s="1">
        <v>3359</v>
      </c>
      <c r="B37" s="2" t="s">
        <v>247</v>
      </c>
      <c r="C37" s="3" t="s">
        <v>1</v>
      </c>
      <c r="D37" s="3" t="s">
        <v>248</v>
      </c>
      <c r="E37" s="4">
        <v>1</v>
      </c>
    </row>
    <row r="38" spans="1:5" ht="20.100000000000001" customHeight="1" x14ac:dyDescent="0.25">
      <c r="A38" s="7">
        <v>1239</v>
      </c>
      <c r="B38" s="20" t="s">
        <v>227</v>
      </c>
      <c r="C38" s="9" t="s">
        <v>1</v>
      </c>
      <c r="D38" s="9" t="s">
        <v>228</v>
      </c>
      <c r="E38" s="10">
        <v>1</v>
      </c>
    </row>
    <row r="39" spans="1:5" ht="20.100000000000001" customHeight="1" thickBot="1" x14ac:dyDescent="0.3">
      <c r="A39" s="1">
        <v>4337</v>
      </c>
      <c r="B39" s="2" t="s">
        <v>263</v>
      </c>
      <c r="C39" s="3" t="s">
        <v>1</v>
      </c>
      <c r="D39" s="3" t="s">
        <v>264</v>
      </c>
      <c r="E39" s="4">
        <v>2</v>
      </c>
    </row>
    <row r="40" spans="1:5" ht="20.100000000000001" customHeight="1" thickTop="1" x14ac:dyDescent="0.25">
      <c r="A40" s="16">
        <v>4377</v>
      </c>
      <c r="B40" s="17" t="s">
        <v>265</v>
      </c>
      <c r="C40" s="18" t="s">
        <v>1</v>
      </c>
      <c r="D40" s="18" t="s">
        <v>266</v>
      </c>
      <c r="E40" s="19">
        <v>1</v>
      </c>
    </row>
  </sheetData>
  <sortState xmlns:xlrd2="http://schemas.microsoft.com/office/spreadsheetml/2017/richdata2" ref="A3:E40">
    <sortCondition ref="B2:B40"/>
  </sortState>
  <mergeCells count="1">
    <mergeCell ref="A1:E1"/>
  </mergeCells>
  <pageMargins left="0.7" right="0.7" top="0.75" bottom="0.75" header="0.3" footer="0.3"/>
  <pageSetup paperSize="9"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C949D-7320-44C8-BE0A-936C676EF80A}">
  <sheetPr>
    <pageSetUpPr fitToPage="1"/>
  </sheetPr>
  <dimension ref="A1:G50"/>
  <sheetViews>
    <sheetView workbookViewId="0">
      <selection sqref="A1:G1"/>
    </sheetView>
  </sheetViews>
  <sheetFormatPr baseColWidth="10" defaultRowHeight="15" x14ac:dyDescent="0.25"/>
  <cols>
    <col min="2" max="2" width="34.140625" customWidth="1"/>
    <col min="3" max="3" width="14.28515625" customWidth="1"/>
  </cols>
  <sheetData>
    <row r="1" spans="1:7" x14ac:dyDescent="0.25">
      <c r="A1" s="217" t="s">
        <v>1536</v>
      </c>
      <c r="B1" s="218"/>
      <c r="C1" s="218"/>
      <c r="D1" s="218"/>
      <c r="E1" s="218"/>
      <c r="F1" s="218"/>
      <c r="G1" s="218"/>
    </row>
    <row r="2" spans="1:7" ht="15.75" thickBot="1" x14ac:dyDescent="0.3">
      <c r="A2" s="24">
        <v>4084</v>
      </c>
      <c r="B2" s="25" t="s">
        <v>343</v>
      </c>
      <c r="C2" s="27" t="s">
        <v>1</v>
      </c>
      <c r="D2" s="27" t="s">
        <v>344</v>
      </c>
      <c r="E2" s="24"/>
      <c r="F2" s="29"/>
      <c r="G2" s="24">
        <v>1</v>
      </c>
    </row>
    <row r="3" spans="1:7" ht="20.100000000000001" customHeight="1" thickTop="1" thickBot="1" x14ac:dyDescent="0.3">
      <c r="A3" s="1">
        <v>3664</v>
      </c>
      <c r="B3" s="21" t="s">
        <v>333</v>
      </c>
      <c r="C3" s="3" t="s">
        <v>1</v>
      </c>
      <c r="D3" s="3" t="s">
        <v>334</v>
      </c>
      <c r="E3" s="4"/>
      <c r="F3" s="5"/>
      <c r="G3" s="6">
        <v>1</v>
      </c>
    </row>
    <row r="4" spans="1:7" ht="20.100000000000001" customHeight="1" thickTop="1" thickBot="1" x14ac:dyDescent="0.3">
      <c r="A4" s="7">
        <v>3418</v>
      </c>
      <c r="B4" s="8" t="s">
        <v>327</v>
      </c>
      <c r="C4" s="9" t="s">
        <v>1</v>
      </c>
      <c r="D4" s="9" t="s">
        <v>328</v>
      </c>
      <c r="E4" s="10"/>
      <c r="F4" s="11"/>
      <c r="G4" s="12">
        <v>1</v>
      </c>
    </row>
    <row r="5" spans="1:7" ht="20.100000000000001" customHeight="1" thickTop="1" thickBot="1" x14ac:dyDescent="0.3">
      <c r="A5" s="1">
        <v>4714</v>
      </c>
      <c r="B5" s="2" t="s">
        <v>384</v>
      </c>
      <c r="C5" s="3" t="s">
        <v>1</v>
      </c>
      <c r="D5" s="3" t="s">
        <v>385</v>
      </c>
      <c r="E5" s="4"/>
      <c r="F5" s="5"/>
      <c r="G5" s="6">
        <v>1</v>
      </c>
    </row>
    <row r="6" spans="1:7" ht="20.100000000000001" customHeight="1" thickTop="1" thickBot="1" x14ac:dyDescent="0.3">
      <c r="A6" s="7">
        <v>5140</v>
      </c>
      <c r="B6" s="8" t="s">
        <v>399</v>
      </c>
      <c r="C6" s="9" t="s">
        <v>1</v>
      </c>
      <c r="D6" s="9" t="s">
        <v>400</v>
      </c>
      <c r="E6" s="10" t="s">
        <v>401</v>
      </c>
      <c r="F6" s="10"/>
      <c r="G6" s="12">
        <v>1</v>
      </c>
    </row>
    <row r="7" spans="1:7" ht="20.100000000000001" customHeight="1" thickTop="1" thickBot="1" x14ac:dyDescent="0.3">
      <c r="A7" s="7">
        <v>4026</v>
      </c>
      <c r="B7" s="8" t="s">
        <v>339</v>
      </c>
      <c r="C7" s="9" t="s">
        <v>1</v>
      </c>
      <c r="D7" s="9" t="s">
        <v>340</v>
      </c>
      <c r="E7" s="10"/>
      <c r="F7" s="11"/>
      <c r="G7" s="12">
        <v>1</v>
      </c>
    </row>
    <row r="8" spans="1:7" ht="20.100000000000001" customHeight="1" thickTop="1" thickBot="1" x14ac:dyDescent="0.3">
      <c r="A8" s="7">
        <v>3586</v>
      </c>
      <c r="B8" s="8" t="s">
        <v>331</v>
      </c>
      <c r="C8" s="9" t="s">
        <v>1</v>
      </c>
      <c r="D8" s="9" t="s">
        <v>332</v>
      </c>
      <c r="E8" s="10"/>
      <c r="F8" s="11"/>
      <c r="G8" s="12">
        <v>1</v>
      </c>
    </row>
    <row r="9" spans="1:7" ht="20.100000000000001" customHeight="1" thickTop="1" thickBot="1" x14ac:dyDescent="0.3">
      <c r="A9" s="1">
        <v>2715</v>
      </c>
      <c r="B9" s="2" t="s">
        <v>321</v>
      </c>
      <c r="C9" s="3" t="s">
        <v>69</v>
      </c>
      <c r="D9" s="3" t="s">
        <v>322</v>
      </c>
      <c r="E9" s="4"/>
      <c r="F9" s="5"/>
      <c r="G9" s="6">
        <v>1</v>
      </c>
    </row>
    <row r="10" spans="1:7" ht="20.100000000000001" customHeight="1" thickTop="1" thickBot="1" x14ac:dyDescent="0.3">
      <c r="A10" s="7">
        <v>2619</v>
      </c>
      <c r="B10" s="8" t="s">
        <v>318</v>
      </c>
      <c r="C10" s="9" t="s">
        <v>1</v>
      </c>
      <c r="D10" s="9" t="s">
        <v>319</v>
      </c>
      <c r="E10" s="10"/>
      <c r="F10" s="10" t="s">
        <v>320</v>
      </c>
      <c r="G10" s="12">
        <v>3</v>
      </c>
    </row>
    <row r="11" spans="1:7" ht="20.100000000000001" customHeight="1" thickTop="1" thickBot="1" x14ac:dyDescent="0.3">
      <c r="A11" s="1">
        <v>2167</v>
      </c>
      <c r="B11" s="2" t="s">
        <v>312</v>
      </c>
      <c r="C11" s="3" t="s">
        <v>1</v>
      </c>
      <c r="D11" s="3" t="s">
        <v>313</v>
      </c>
      <c r="E11" s="4"/>
      <c r="F11" s="5"/>
      <c r="G11" s="6">
        <v>1</v>
      </c>
    </row>
    <row r="12" spans="1:7" ht="20.100000000000001" customHeight="1" thickTop="1" thickBot="1" x14ac:dyDescent="0.3">
      <c r="A12" s="7">
        <v>3728</v>
      </c>
      <c r="B12" s="8" t="s">
        <v>335</v>
      </c>
      <c r="C12" s="9" t="s">
        <v>1</v>
      </c>
      <c r="D12" s="9" t="s">
        <v>336</v>
      </c>
      <c r="E12" s="10"/>
      <c r="F12" s="11"/>
      <c r="G12" s="12">
        <v>1</v>
      </c>
    </row>
    <row r="13" spans="1:7" ht="20.100000000000001" customHeight="1" thickTop="1" thickBot="1" x14ac:dyDescent="0.3">
      <c r="A13" s="1">
        <v>2545</v>
      </c>
      <c r="B13" s="2" t="s">
        <v>316</v>
      </c>
      <c r="C13" s="3" t="s">
        <v>1</v>
      </c>
      <c r="D13" s="3" t="s">
        <v>317</v>
      </c>
      <c r="E13" s="4"/>
      <c r="F13" s="5"/>
      <c r="G13" s="6">
        <v>1</v>
      </c>
    </row>
    <row r="14" spans="1:7" ht="20.100000000000001" customHeight="1" thickTop="1" thickBot="1" x14ac:dyDescent="0.3">
      <c r="A14" s="1">
        <v>28</v>
      </c>
      <c r="B14" s="2" t="s">
        <v>303</v>
      </c>
      <c r="C14" s="3" t="s">
        <v>1</v>
      </c>
      <c r="D14" s="3" t="s">
        <v>304</v>
      </c>
      <c r="E14" s="4"/>
      <c r="F14" s="5"/>
      <c r="G14" s="6">
        <v>1</v>
      </c>
    </row>
    <row r="15" spans="1:7" ht="20.100000000000001" customHeight="1" thickTop="1" thickBot="1" x14ac:dyDescent="0.3">
      <c r="A15" s="1">
        <v>3560</v>
      </c>
      <c r="B15" s="2" t="s">
        <v>329</v>
      </c>
      <c r="C15" s="3" t="s">
        <v>1</v>
      </c>
      <c r="D15" s="3" t="s">
        <v>330</v>
      </c>
      <c r="E15" s="4"/>
      <c r="F15" s="5"/>
      <c r="G15" s="6">
        <v>1</v>
      </c>
    </row>
    <row r="16" spans="1:7" ht="20.100000000000001" customHeight="1" thickTop="1" thickBot="1" x14ac:dyDescent="0.3">
      <c r="A16" s="1">
        <v>4530</v>
      </c>
      <c r="B16" s="2" t="s">
        <v>372</v>
      </c>
      <c r="C16" s="3" t="s">
        <v>1</v>
      </c>
      <c r="D16" s="3" t="s">
        <v>373</v>
      </c>
      <c r="E16" s="4"/>
      <c r="F16" s="5"/>
      <c r="G16" s="6">
        <v>1</v>
      </c>
    </row>
    <row r="17" spans="1:7" ht="20.100000000000001" customHeight="1" thickTop="1" thickBot="1" x14ac:dyDescent="0.3">
      <c r="A17" s="7">
        <v>4194</v>
      </c>
      <c r="B17" s="8" t="s">
        <v>348</v>
      </c>
      <c r="C17" s="9" t="s">
        <v>1</v>
      </c>
      <c r="D17" s="9" t="s">
        <v>349</v>
      </c>
      <c r="E17" s="10"/>
      <c r="F17" s="10" t="s">
        <v>350</v>
      </c>
      <c r="G17" s="12">
        <v>2</v>
      </c>
    </row>
    <row r="18" spans="1:7" ht="20.100000000000001" customHeight="1" thickTop="1" thickBot="1" x14ac:dyDescent="0.3">
      <c r="A18" s="1">
        <v>2765</v>
      </c>
      <c r="B18" s="2" t="s">
        <v>325</v>
      </c>
      <c r="C18" s="3" t="s">
        <v>1</v>
      </c>
      <c r="D18" s="3" t="s">
        <v>326</v>
      </c>
      <c r="E18" s="22"/>
      <c r="F18" s="14"/>
      <c r="G18" s="6">
        <v>1</v>
      </c>
    </row>
    <row r="19" spans="1:7" ht="20.100000000000001" customHeight="1" thickTop="1" thickBot="1" x14ac:dyDescent="0.3">
      <c r="A19" s="7">
        <v>4957</v>
      </c>
      <c r="B19" s="8" t="s">
        <v>325</v>
      </c>
      <c r="C19" s="9" t="s">
        <v>1</v>
      </c>
      <c r="D19" s="9" t="s">
        <v>396</v>
      </c>
      <c r="E19" s="23" t="s">
        <v>397</v>
      </c>
      <c r="F19" s="10"/>
      <c r="G19" s="12">
        <v>1</v>
      </c>
    </row>
    <row r="20" spans="1:7" ht="20.100000000000001" customHeight="1" thickTop="1" thickBot="1" x14ac:dyDescent="0.3">
      <c r="A20" s="1">
        <v>4397</v>
      </c>
      <c r="B20" s="2" t="s">
        <v>363</v>
      </c>
      <c r="C20" s="3" t="s">
        <v>1</v>
      </c>
      <c r="D20" s="3" t="s">
        <v>364</v>
      </c>
      <c r="E20" s="4" t="s">
        <v>365</v>
      </c>
      <c r="F20" s="5"/>
      <c r="G20" s="6">
        <v>1</v>
      </c>
    </row>
    <row r="21" spans="1:7" ht="20.100000000000001" customHeight="1" thickTop="1" thickBot="1" x14ac:dyDescent="0.3">
      <c r="A21" s="7">
        <v>4802</v>
      </c>
      <c r="B21" s="8" t="s">
        <v>391</v>
      </c>
      <c r="C21" s="9" t="s">
        <v>1</v>
      </c>
      <c r="D21" s="9" t="s">
        <v>392</v>
      </c>
      <c r="E21" s="10" t="s">
        <v>393</v>
      </c>
      <c r="F21" s="10"/>
      <c r="G21" s="12">
        <v>1</v>
      </c>
    </row>
    <row r="22" spans="1:7" ht="20.100000000000001" customHeight="1" thickTop="1" thickBot="1" x14ac:dyDescent="0.3">
      <c r="A22" s="1">
        <v>4290</v>
      </c>
      <c r="B22" s="2" t="s">
        <v>359</v>
      </c>
      <c r="C22" s="3" t="s">
        <v>1</v>
      </c>
      <c r="D22" s="3" t="s">
        <v>360</v>
      </c>
      <c r="E22" s="4"/>
      <c r="F22" s="5"/>
      <c r="G22" s="6">
        <v>1</v>
      </c>
    </row>
    <row r="23" spans="1:7" ht="20.100000000000001" customHeight="1" thickTop="1" thickBot="1" x14ac:dyDescent="0.3">
      <c r="A23" s="1">
        <v>4197</v>
      </c>
      <c r="B23" s="2" t="s">
        <v>351</v>
      </c>
      <c r="C23" s="3" t="s">
        <v>1</v>
      </c>
      <c r="D23" s="3" t="s">
        <v>352</v>
      </c>
      <c r="E23" s="4"/>
      <c r="F23" s="5"/>
      <c r="G23" s="6">
        <v>1</v>
      </c>
    </row>
    <row r="24" spans="1:7" ht="20.100000000000001" customHeight="1" thickTop="1" thickBot="1" x14ac:dyDescent="0.3">
      <c r="A24" s="7">
        <v>4241</v>
      </c>
      <c r="B24" s="8" t="s">
        <v>357</v>
      </c>
      <c r="C24" s="9" t="s">
        <v>1</v>
      </c>
      <c r="D24" s="9" t="s">
        <v>358</v>
      </c>
      <c r="E24" s="10"/>
      <c r="F24" s="11"/>
      <c r="G24" s="12">
        <v>1</v>
      </c>
    </row>
    <row r="25" spans="1:7" ht="20.100000000000001" customHeight="1" thickTop="1" thickBot="1" x14ac:dyDescent="0.3">
      <c r="A25" s="1">
        <v>4508</v>
      </c>
      <c r="B25" s="2" t="s">
        <v>368</v>
      </c>
      <c r="C25" s="3" t="s">
        <v>1</v>
      </c>
      <c r="D25" s="3" t="s">
        <v>369</v>
      </c>
      <c r="E25" s="4"/>
      <c r="F25" s="4" t="s">
        <v>350</v>
      </c>
      <c r="G25" s="6">
        <v>2</v>
      </c>
    </row>
    <row r="26" spans="1:7" ht="20.100000000000001" customHeight="1" thickTop="1" thickBot="1" x14ac:dyDescent="0.3">
      <c r="A26" s="1">
        <v>4546</v>
      </c>
      <c r="B26" s="2" t="s">
        <v>376</v>
      </c>
      <c r="C26" s="3" t="s">
        <v>1</v>
      </c>
      <c r="D26" s="3" t="s">
        <v>377</v>
      </c>
      <c r="E26" s="4"/>
      <c r="F26" s="5"/>
      <c r="G26" s="6">
        <v>1</v>
      </c>
    </row>
    <row r="27" spans="1:7" ht="20.100000000000001" customHeight="1" thickTop="1" thickBot="1" x14ac:dyDescent="0.3">
      <c r="A27" s="7">
        <v>4764</v>
      </c>
      <c r="B27" s="8" t="s">
        <v>386</v>
      </c>
      <c r="C27" s="9" t="s">
        <v>1</v>
      </c>
      <c r="D27" s="9" t="s">
        <v>387</v>
      </c>
      <c r="E27" s="10" t="s">
        <v>388</v>
      </c>
      <c r="F27" s="10"/>
      <c r="G27" s="12">
        <v>2</v>
      </c>
    </row>
    <row r="28" spans="1:7" ht="20.100000000000001" customHeight="1" thickTop="1" thickBot="1" x14ac:dyDescent="0.3">
      <c r="A28" s="1">
        <v>4765</v>
      </c>
      <c r="B28" s="2" t="s">
        <v>389</v>
      </c>
      <c r="C28" s="3" t="s">
        <v>1</v>
      </c>
      <c r="D28" s="3" t="s">
        <v>390</v>
      </c>
      <c r="E28" s="4" t="s">
        <v>388</v>
      </c>
      <c r="F28" s="4"/>
      <c r="G28" s="6">
        <v>2</v>
      </c>
    </row>
    <row r="29" spans="1:7" ht="20.100000000000001" customHeight="1" thickTop="1" thickBot="1" x14ac:dyDescent="0.3">
      <c r="A29" s="1">
        <v>4186</v>
      </c>
      <c r="B29" s="2" t="s">
        <v>345</v>
      </c>
      <c r="C29" s="3" t="s">
        <v>1</v>
      </c>
      <c r="D29" s="3" t="s">
        <v>346</v>
      </c>
      <c r="E29" s="4"/>
      <c r="F29" s="4" t="s">
        <v>347</v>
      </c>
      <c r="G29" s="6">
        <v>1</v>
      </c>
    </row>
    <row r="30" spans="1:7" ht="20.100000000000001" customHeight="1" thickTop="1" thickBot="1" x14ac:dyDescent="0.3">
      <c r="A30" s="1">
        <v>4672</v>
      </c>
      <c r="B30" s="2" t="s">
        <v>380</v>
      </c>
      <c r="C30" s="3" t="s">
        <v>1</v>
      </c>
      <c r="D30" s="3" t="s">
        <v>381</v>
      </c>
      <c r="E30" s="4"/>
      <c r="F30" s="5"/>
      <c r="G30" s="6">
        <v>1</v>
      </c>
    </row>
    <row r="31" spans="1:7" ht="20.100000000000001" customHeight="1" thickTop="1" thickBot="1" x14ac:dyDescent="0.3">
      <c r="A31" s="1">
        <v>1093</v>
      </c>
      <c r="B31" s="2" t="s">
        <v>308</v>
      </c>
      <c r="C31" s="3" t="s">
        <v>1</v>
      </c>
      <c r="D31" s="3" t="s">
        <v>309</v>
      </c>
      <c r="E31" s="4"/>
      <c r="F31" s="5"/>
      <c r="G31" s="6">
        <v>2</v>
      </c>
    </row>
    <row r="32" spans="1:7" ht="20.100000000000001" customHeight="1" thickTop="1" thickBot="1" x14ac:dyDescent="0.3">
      <c r="A32" s="7">
        <v>2720</v>
      </c>
      <c r="B32" s="8" t="s">
        <v>323</v>
      </c>
      <c r="C32" s="9" t="s">
        <v>1</v>
      </c>
      <c r="D32" s="9" t="s">
        <v>324</v>
      </c>
      <c r="E32" s="10"/>
      <c r="F32" s="11"/>
      <c r="G32" s="12">
        <v>3</v>
      </c>
    </row>
    <row r="33" spans="1:7" ht="20.100000000000001" customHeight="1" thickTop="1" thickBot="1" x14ac:dyDescent="0.3">
      <c r="A33" s="1">
        <v>3911</v>
      </c>
      <c r="B33" s="2" t="s">
        <v>337</v>
      </c>
      <c r="C33" s="3" t="s">
        <v>1</v>
      </c>
      <c r="D33" s="3" t="s">
        <v>338</v>
      </c>
      <c r="E33" s="4"/>
      <c r="F33" s="5"/>
      <c r="G33" s="6">
        <v>1</v>
      </c>
    </row>
    <row r="34" spans="1:7" ht="20.100000000000001" customHeight="1" thickTop="1" thickBot="1" x14ac:dyDescent="0.3">
      <c r="A34" s="1">
        <v>4230</v>
      </c>
      <c r="B34" s="2" t="s">
        <v>355</v>
      </c>
      <c r="C34" s="3" t="s">
        <v>1</v>
      </c>
      <c r="D34" s="3" t="s">
        <v>356</v>
      </c>
      <c r="E34" s="4"/>
      <c r="F34" s="4" t="s">
        <v>307</v>
      </c>
      <c r="G34" s="6">
        <v>1</v>
      </c>
    </row>
    <row r="35" spans="1:7" ht="20.100000000000001" customHeight="1" thickTop="1" thickBot="1" x14ac:dyDescent="0.3">
      <c r="A35" s="7">
        <v>4541</v>
      </c>
      <c r="B35" s="8" t="s">
        <v>374</v>
      </c>
      <c r="C35" s="9" t="s">
        <v>1</v>
      </c>
      <c r="D35" s="9" t="s">
        <v>375</v>
      </c>
      <c r="E35" s="10"/>
      <c r="F35" s="11"/>
      <c r="G35" s="12">
        <v>1</v>
      </c>
    </row>
    <row r="36" spans="1:7" ht="30" customHeight="1" thickTop="1" thickBot="1" x14ac:dyDescent="0.3">
      <c r="A36" s="7">
        <v>4407</v>
      </c>
      <c r="B36" s="8" t="s">
        <v>366</v>
      </c>
      <c r="C36" s="9" t="s">
        <v>1</v>
      </c>
      <c r="D36" s="9" t="s">
        <v>367</v>
      </c>
      <c r="E36" s="10"/>
      <c r="F36" s="11"/>
      <c r="G36" s="12">
        <v>1</v>
      </c>
    </row>
    <row r="37" spans="1:7" ht="20.100000000000001" customHeight="1" thickTop="1" x14ac:dyDescent="0.25">
      <c r="A37" s="7">
        <v>4220</v>
      </c>
      <c r="B37" s="8" t="s">
        <v>353</v>
      </c>
      <c r="C37" s="9" t="s">
        <v>1</v>
      </c>
      <c r="D37" s="9" t="s">
        <v>354</v>
      </c>
      <c r="E37" s="10"/>
      <c r="F37" s="11"/>
      <c r="G37" s="12">
        <v>3</v>
      </c>
    </row>
    <row r="38" spans="1:7" ht="20.100000000000001" customHeight="1" x14ac:dyDescent="0.25">
      <c r="A38" s="7">
        <v>4624</v>
      </c>
      <c r="B38" s="8" t="s">
        <v>378</v>
      </c>
      <c r="C38" s="9" t="s">
        <v>1</v>
      </c>
      <c r="D38" s="9" t="s">
        <v>379</v>
      </c>
      <c r="E38" s="10"/>
      <c r="F38" s="11"/>
      <c r="G38" s="10">
        <v>1</v>
      </c>
    </row>
    <row r="39" spans="1:7" ht="20.100000000000001" customHeight="1" x14ac:dyDescent="0.25">
      <c r="A39" s="1">
        <v>5004</v>
      </c>
      <c r="B39" s="2" t="s">
        <v>378</v>
      </c>
      <c r="C39" s="3" t="s">
        <v>1</v>
      </c>
      <c r="D39" s="3" t="s">
        <v>398</v>
      </c>
      <c r="E39" s="4">
        <v>0</v>
      </c>
      <c r="F39" s="4"/>
      <c r="G39" s="4">
        <v>2</v>
      </c>
    </row>
    <row r="40" spans="1:7" ht="20.100000000000001" customHeight="1" x14ac:dyDescent="0.25">
      <c r="A40" s="7">
        <v>4390</v>
      </c>
      <c r="B40" s="8" t="s">
        <v>361</v>
      </c>
      <c r="C40" s="9" t="s">
        <v>1</v>
      </c>
      <c r="D40" s="9" t="s">
        <v>362</v>
      </c>
      <c r="E40" s="10"/>
      <c r="F40" s="11"/>
      <c r="G40" s="10">
        <v>1</v>
      </c>
    </row>
    <row r="41" spans="1:7" ht="30.75" customHeight="1" thickBot="1" x14ac:dyDescent="0.3">
      <c r="A41" s="7">
        <v>4685</v>
      </c>
      <c r="B41" s="8" t="s">
        <v>382</v>
      </c>
      <c r="C41" s="9" t="s">
        <v>1</v>
      </c>
      <c r="D41" s="9" t="s">
        <v>383</v>
      </c>
      <c r="E41" s="10"/>
      <c r="F41" s="11"/>
      <c r="G41" s="10">
        <v>1</v>
      </c>
    </row>
    <row r="42" spans="1:7" ht="20.100000000000001" customHeight="1" thickTop="1" thickBot="1" x14ac:dyDescent="0.3">
      <c r="A42" s="1">
        <v>4043</v>
      </c>
      <c r="B42" s="2" t="s">
        <v>341</v>
      </c>
      <c r="C42" s="3" t="s">
        <v>1</v>
      </c>
      <c r="D42" s="3" t="s">
        <v>342</v>
      </c>
      <c r="E42" s="4"/>
      <c r="F42" s="5"/>
      <c r="G42" s="6">
        <v>1</v>
      </c>
    </row>
    <row r="43" spans="1:7" ht="28.5" customHeight="1" thickTop="1" thickBot="1" x14ac:dyDescent="0.3">
      <c r="A43" s="1">
        <v>5154</v>
      </c>
      <c r="B43" s="2" t="s">
        <v>402</v>
      </c>
      <c r="C43" s="3" t="s">
        <v>1</v>
      </c>
      <c r="D43" s="3" t="s">
        <v>403</v>
      </c>
      <c r="E43" s="4" t="s">
        <v>404</v>
      </c>
      <c r="F43" s="4"/>
      <c r="G43" s="6">
        <v>1</v>
      </c>
    </row>
    <row r="44" spans="1:7" ht="20.100000000000001" customHeight="1" thickTop="1" thickBot="1" x14ac:dyDescent="0.3">
      <c r="A44" s="7">
        <v>1087</v>
      </c>
      <c r="B44" s="8" t="s">
        <v>305</v>
      </c>
      <c r="C44" s="9" t="s">
        <v>1</v>
      </c>
      <c r="D44" s="9" t="s">
        <v>306</v>
      </c>
      <c r="E44" s="10"/>
      <c r="F44" s="10" t="s">
        <v>307</v>
      </c>
      <c r="G44" s="12">
        <v>1</v>
      </c>
    </row>
    <row r="45" spans="1:7" ht="27.75" customHeight="1" thickTop="1" x14ac:dyDescent="0.25">
      <c r="A45" s="7">
        <v>2526</v>
      </c>
      <c r="B45" s="8" t="s">
        <v>314</v>
      </c>
      <c r="C45" s="9" t="s">
        <v>1</v>
      </c>
      <c r="D45" s="9" t="s">
        <v>315</v>
      </c>
      <c r="E45" s="10"/>
      <c r="F45" s="11"/>
      <c r="G45" s="12">
        <v>2</v>
      </c>
    </row>
    <row r="46" spans="1:7" ht="20.100000000000001" customHeight="1" x14ac:dyDescent="0.25">
      <c r="A46" s="7">
        <v>1966</v>
      </c>
      <c r="B46" s="8" t="s">
        <v>310</v>
      </c>
      <c r="C46" s="9" t="s">
        <v>1</v>
      </c>
      <c r="D46" s="9" t="s">
        <v>311</v>
      </c>
      <c r="E46" s="10"/>
      <c r="F46" s="11"/>
      <c r="G46" s="10">
        <v>2</v>
      </c>
    </row>
    <row r="47" spans="1:7" ht="20.100000000000001" customHeight="1" thickBot="1" x14ac:dyDescent="0.3">
      <c r="A47" s="1">
        <v>4876</v>
      </c>
      <c r="B47" s="2" t="s">
        <v>394</v>
      </c>
      <c r="C47" s="3" t="s">
        <v>1</v>
      </c>
      <c r="D47" s="3" t="s">
        <v>395</v>
      </c>
      <c r="E47" s="4">
        <v>0</v>
      </c>
      <c r="F47" s="14"/>
      <c r="G47" s="4">
        <v>1</v>
      </c>
    </row>
    <row r="48" spans="1:7" ht="33.75" customHeight="1" thickTop="1" thickBot="1" x14ac:dyDescent="0.3">
      <c r="A48" s="7">
        <v>4509</v>
      </c>
      <c r="B48" s="8" t="s">
        <v>370</v>
      </c>
      <c r="C48" s="9" t="s">
        <v>1</v>
      </c>
      <c r="D48" s="9" t="s">
        <v>371</v>
      </c>
      <c r="E48" s="10"/>
      <c r="F48" s="11"/>
      <c r="G48" s="12">
        <v>1</v>
      </c>
    </row>
    <row r="49" spans="2:7" ht="29.25" customHeight="1" thickTop="1" x14ac:dyDescent="0.25">
      <c r="B49" s="28"/>
      <c r="C49" s="28"/>
      <c r="D49" s="28"/>
      <c r="E49" s="28"/>
      <c r="F49" s="28"/>
      <c r="G49" s="30"/>
    </row>
    <row r="50" spans="2:7" ht="29.25" customHeight="1" x14ac:dyDescent="0.25"/>
  </sheetData>
  <sortState xmlns:xlrd2="http://schemas.microsoft.com/office/spreadsheetml/2017/richdata2" ref="A2:G49">
    <sortCondition ref="B3:B49"/>
  </sortState>
  <mergeCells count="1">
    <mergeCell ref="A1:G1"/>
  </mergeCells>
  <pageMargins left="0.7" right="0.7" top="0.75" bottom="0.75" header="0.3" footer="0.3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920DE-1932-4131-93FD-95EC030DA44E}">
  <sheetPr>
    <pageSetUpPr fitToPage="1"/>
  </sheetPr>
  <dimension ref="A1:G23"/>
  <sheetViews>
    <sheetView workbookViewId="0">
      <selection activeCell="I12" sqref="I12"/>
    </sheetView>
  </sheetViews>
  <sheetFormatPr baseColWidth="10" defaultRowHeight="15" x14ac:dyDescent="0.25"/>
  <cols>
    <col min="2" max="2" width="38.140625" customWidth="1"/>
    <col min="4" max="4" width="21" bestFit="1" customWidth="1"/>
  </cols>
  <sheetData>
    <row r="1" spans="1:7" ht="15.75" thickBot="1" x14ac:dyDescent="0.3">
      <c r="A1" s="217" t="s">
        <v>1535</v>
      </c>
      <c r="B1" s="218"/>
      <c r="C1" s="218"/>
      <c r="D1" s="218"/>
      <c r="E1" s="218"/>
      <c r="F1" s="218"/>
      <c r="G1" s="218"/>
    </row>
    <row r="2" spans="1:7" ht="20.100000000000001" customHeight="1" thickTop="1" thickBot="1" x14ac:dyDescent="0.3">
      <c r="A2" s="7">
        <v>619</v>
      </c>
      <c r="B2" s="8" t="s">
        <v>407</v>
      </c>
      <c r="C2" s="9" t="s">
        <v>1</v>
      </c>
      <c r="D2" s="9" t="s">
        <v>408</v>
      </c>
      <c r="E2" s="10"/>
      <c r="F2" s="11"/>
      <c r="G2" s="12">
        <v>4</v>
      </c>
    </row>
    <row r="3" spans="1:7" ht="20.100000000000001" customHeight="1" thickTop="1" thickBot="1" x14ac:dyDescent="0.3">
      <c r="A3" s="7">
        <v>4788</v>
      </c>
      <c r="B3" s="8" t="s">
        <v>439</v>
      </c>
      <c r="C3" s="9" t="s">
        <v>1</v>
      </c>
      <c r="D3" s="9" t="s">
        <v>440</v>
      </c>
      <c r="E3" s="10" t="s">
        <v>441</v>
      </c>
      <c r="F3" s="10"/>
      <c r="G3" s="12">
        <v>1</v>
      </c>
    </row>
    <row r="4" spans="1:7" ht="20.100000000000001" customHeight="1" thickTop="1" thickBot="1" x14ac:dyDescent="0.3">
      <c r="A4" s="7">
        <v>5008</v>
      </c>
      <c r="B4" s="8" t="s">
        <v>442</v>
      </c>
      <c r="C4" s="9" t="s">
        <v>443</v>
      </c>
      <c r="D4" s="9" t="s">
        <v>444</v>
      </c>
      <c r="E4" s="10">
        <v>0</v>
      </c>
      <c r="F4" s="10"/>
      <c r="G4" s="12">
        <v>3</v>
      </c>
    </row>
    <row r="5" spans="1:7" ht="20.100000000000001" customHeight="1" thickTop="1" thickBot="1" x14ac:dyDescent="0.3">
      <c r="A5" s="1">
        <v>135</v>
      </c>
      <c r="B5" s="2" t="s">
        <v>405</v>
      </c>
      <c r="C5" s="3" t="s">
        <v>1</v>
      </c>
      <c r="D5" s="3" t="s">
        <v>406</v>
      </c>
      <c r="E5" s="4"/>
      <c r="F5" s="13"/>
      <c r="G5" s="6">
        <v>2</v>
      </c>
    </row>
    <row r="6" spans="1:7" ht="20.100000000000001" customHeight="1" thickTop="1" thickBot="1" x14ac:dyDescent="0.3">
      <c r="A6" s="1">
        <v>2539</v>
      </c>
      <c r="B6" s="2" t="s">
        <v>412</v>
      </c>
      <c r="C6" s="3" t="s">
        <v>1</v>
      </c>
      <c r="D6" s="3" t="s">
        <v>413</v>
      </c>
      <c r="E6" s="4"/>
      <c r="F6" s="5"/>
      <c r="G6" s="6">
        <v>3</v>
      </c>
    </row>
    <row r="7" spans="1:7" ht="20.100000000000001" customHeight="1" thickTop="1" thickBot="1" x14ac:dyDescent="0.3">
      <c r="A7" s="1">
        <v>4503</v>
      </c>
      <c r="B7" s="2" t="s">
        <v>432</v>
      </c>
      <c r="C7" s="3" t="s">
        <v>1</v>
      </c>
      <c r="D7" s="3" t="s">
        <v>433</v>
      </c>
      <c r="E7" s="4"/>
      <c r="F7" s="5"/>
      <c r="G7" s="6">
        <v>1</v>
      </c>
    </row>
    <row r="8" spans="1:7" ht="20.100000000000001" customHeight="1" thickTop="1" thickBot="1" x14ac:dyDescent="0.3">
      <c r="A8" s="7">
        <v>1192</v>
      </c>
      <c r="B8" s="8" t="s">
        <v>409</v>
      </c>
      <c r="C8" s="9" t="s">
        <v>1</v>
      </c>
      <c r="D8" s="9" t="s">
        <v>410</v>
      </c>
      <c r="E8" s="10"/>
      <c r="F8" s="10" t="s">
        <v>411</v>
      </c>
      <c r="G8" s="12">
        <v>1</v>
      </c>
    </row>
    <row r="9" spans="1:7" ht="20.100000000000001" customHeight="1" thickTop="1" thickBot="1" x14ac:dyDescent="0.3">
      <c r="A9" s="7">
        <v>3739</v>
      </c>
      <c r="B9" s="8" t="s">
        <v>409</v>
      </c>
      <c r="C9" s="9" t="s">
        <v>1</v>
      </c>
      <c r="D9" s="9" t="s">
        <v>414</v>
      </c>
      <c r="E9" s="10"/>
      <c r="F9" s="10" t="s">
        <v>415</v>
      </c>
      <c r="G9" s="12">
        <v>1</v>
      </c>
    </row>
    <row r="10" spans="1:7" ht="20.100000000000001" customHeight="1" thickTop="1" thickBot="1" x14ac:dyDescent="0.3">
      <c r="A10" s="7">
        <v>4757</v>
      </c>
      <c r="B10" s="8" t="s">
        <v>409</v>
      </c>
      <c r="C10" s="9" t="s">
        <v>1</v>
      </c>
      <c r="D10" s="9" t="s">
        <v>438</v>
      </c>
      <c r="E10" s="10"/>
      <c r="F10" s="10" t="s">
        <v>415</v>
      </c>
      <c r="G10" s="12">
        <v>1</v>
      </c>
    </row>
    <row r="11" spans="1:7" ht="20.100000000000001" customHeight="1" thickTop="1" thickBot="1" x14ac:dyDescent="0.3">
      <c r="A11" s="1">
        <v>4239</v>
      </c>
      <c r="B11" s="2" t="s">
        <v>426</v>
      </c>
      <c r="C11" s="3" t="s">
        <v>1</v>
      </c>
      <c r="D11" s="3" t="s">
        <v>427</v>
      </c>
      <c r="E11" s="4"/>
      <c r="F11" s="4" t="s">
        <v>415</v>
      </c>
      <c r="G11" s="6">
        <v>1</v>
      </c>
    </row>
    <row r="12" spans="1:7" ht="29.25" customHeight="1" thickTop="1" thickBot="1" x14ac:dyDescent="0.3">
      <c r="A12" s="1">
        <v>4306</v>
      </c>
      <c r="B12" s="2" t="s">
        <v>428</v>
      </c>
      <c r="C12" s="3" t="s">
        <v>92</v>
      </c>
      <c r="D12" s="3" t="s">
        <v>429</v>
      </c>
      <c r="E12" s="4"/>
      <c r="F12" s="5"/>
      <c r="G12" s="6">
        <v>1</v>
      </c>
    </row>
    <row r="13" spans="1:7" ht="20.100000000000001" customHeight="1" thickTop="1" thickBot="1" x14ac:dyDescent="0.3">
      <c r="A13" s="1">
        <v>3792</v>
      </c>
      <c r="B13" s="2" t="s">
        <v>416</v>
      </c>
      <c r="C13" s="3" t="s">
        <v>1</v>
      </c>
      <c r="D13" s="3" t="s">
        <v>417</v>
      </c>
      <c r="E13" s="4"/>
      <c r="F13" s="4"/>
      <c r="G13" s="6">
        <v>4</v>
      </c>
    </row>
    <row r="14" spans="1:7" ht="20.100000000000001" customHeight="1" thickTop="1" thickBot="1" x14ac:dyDescent="0.3">
      <c r="A14" s="7">
        <v>4111</v>
      </c>
      <c r="B14" s="8" t="s">
        <v>419</v>
      </c>
      <c r="C14" s="9" t="s">
        <v>420</v>
      </c>
      <c r="D14" s="9" t="s">
        <v>421</v>
      </c>
      <c r="E14" s="10"/>
      <c r="F14" s="11"/>
      <c r="G14" s="12">
        <v>2</v>
      </c>
    </row>
    <row r="15" spans="1:7" ht="20.100000000000001" customHeight="1" thickTop="1" x14ac:dyDescent="0.25">
      <c r="A15" s="1">
        <v>4112</v>
      </c>
      <c r="B15" s="2" t="s">
        <v>422</v>
      </c>
      <c r="C15" s="3" t="s">
        <v>420</v>
      </c>
      <c r="D15" s="3" t="s">
        <v>423</v>
      </c>
      <c r="E15" s="4"/>
      <c r="F15" s="5"/>
      <c r="G15" s="6">
        <v>2</v>
      </c>
    </row>
    <row r="16" spans="1:7" ht="20.100000000000001" customHeight="1" x14ac:dyDescent="0.25">
      <c r="A16" s="7">
        <v>4224</v>
      </c>
      <c r="B16" s="8" t="s">
        <v>424</v>
      </c>
      <c r="C16" s="9" t="s">
        <v>1</v>
      </c>
      <c r="D16" s="9" t="s">
        <v>425</v>
      </c>
      <c r="E16" s="10"/>
      <c r="F16" s="11"/>
      <c r="G16" s="10">
        <v>1</v>
      </c>
    </row>
    <row r="17" spans="1:7" ht="20.100000000000001" customHeight="1" thickBot="1" x14ac:dyDescent="0.3">
      <c r="A17" s="1">
        <v>4059</v>
      </c>
      <c r="B17" s="2" t="s">
        <v>418</v>
      </c>
      <c r="C17" s="3" t="s">
        <v>1</v>
      </c>
      <c r="D17" s="3">
        <v>1043672500</v>
      </c>
      <c r="E17" s="4"/>
      <c r="F17" s="4" t="s">
        <v>350</v>
      </c>
      <c r="G17" s="4">
        <v>2</v>
      </c>
    </row>
    <row r="18" spans="1:7" ht="20.100000000000001" customHeight="1" thickTop="1" thickBot="1" x14ac:dyDescent="0.3">
      <c r="A18" s="7">
        <v>4504</v>
      </c>
      <c r="B18" s="8" t="s">
        <v>434</v>
      </c>
      <c r="C18" s="9" t="s">
        <v>1</v>
      </c>
      <c r="D18" s="9" t="s">
        <v>435</v>
      </c>
      <c r="E18" s="10"/>
      <c r="F18" s="11"/>
      <c r="G18" s="12">
        <v>1</v>
      </c>
    </row>
    <row r="19" spans="1:7" ht="20.100000000000001" customHeight="1" thickTop="1" thickBot="1" x14ac:dyDescent="0.3">
      <c r="A19" s="1">
        <v>4539</v>
      </c>
      <c r="B19" s="2" t="s">
        <v>436</v>
      </c>
      <c r="C19" s="3" t="s">
        <v>1</v>
      </c>
      <c r="D19" s="3" t="s">
        <v>437</v>
      </c>
      <c r="E19" s="4"/>
      <c r="F19" s="5"/>
      <c r="G19" s="6">
        <v>1</v>
      </c>
    </row>
    <row r="20" spans="1:7" ht="29.25" customHeight="1" thickTop="1" x14ac:dyDescent="0.25">
      <c r="A20" s="35">
        <v>4373</v>
      </c>
      <c r="B20" s="36" t="s">
        <v>430</v>
      </c>
      <c r="C20" s="37" t="s">
        <v>1</v>
      </c>
      <c r="D20" s="37" t="s">
        <v>431</v>
      </c>
      <c r="E20" s="38"/>
      <c r="F20" s="39"/>
      <c r="G20" s="40">
        <v>2</v>
      </c>
    </row>
    <row r="21" spans="1:7" ht="20.100000000000001" customHeight="1" x14ac:dyDescent="0.25">
      <c r="A21" s="41"/>
      <c r="B21" s="41" t="s">
        <v>81</v>
      </c>
      <c r="C21" s="41"/>
      <c r="D21" s="41" t="s">
        <v>459</v>
      </c>
      <c r="E21" s="41"/>
      <c r="F21" s="41"/>
      <c r="G21" s="42">
        <v>5</v>
      </c>
    </row>
    <row r="22" spans="1:7" x14ac:dyDescent="0.25">
      <c r="A22" s="42">
        <v>4464</v>
      </c>
      <c r="B22" s="41" t="s">
        <v>460</v>
      </c>
      <c r="C22" s="41" t="s">
        <v>461</v>
      </c>
      <c r="D22" s="41" t="s">
        <v>462</v>
      </c>
      <c r="E22" s="41"/>
      <c r="F22" s="41"/>
      <c r="G22" s="42">
        <v>1</v>
      </c>
    </row>
    <row r="23" spans="1:7" x14ac:dyDescent="0.25">
      <c r="A23" s="43">
        <v>4025</v>
      </c>
      <c r="B23" s="44" t="s">
        <v>463</v>
      </c>
      <c r="C23" s="44" t="s">
        <v>464</v>
      </c>
      <c r="D23" s="44" t="s">
        <v>465</v>
      </c>
      <c r="E23" s="41"/>
      <c r="F23" s="41"/>
      <c r="G23" s="43">
        <v>1</v>
      </c>
    </row>
  </sheetData>
  <sortState xmlns:xlrd2="http://schemas.microsoft.com/office/spreadsheetml/2017/richdata2" ref="A2:G21">
    <sortCondition ref="B2:B21"/>
  </sortState>
  <mergeCells count="1">
    <mergeCell ref="A1:G1"/>
  </mergeCells>
  <pageMargins left="0.7" right="0.7" top="0.75" bottom="0.75" header="0.3" footer="0.3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088E4-00E3-45BA-869E-9C72299EC9C7}">
  <dimension ref="A1:N203"/>
  <sheetViews>
    <sheetView tabSelected="1" topLeftCell="D185" zoomScale="60" zoomScaleNormal="60" workbookViewId="0">
      <selection activeCell="G161" sqref="G161"/>
    </sheetView>
  </sheetViews>
  <sheetFormatPr baseColWidth="10" defaultRowHeight="15" x14ac:dyDescent="0.25"/>
  <cols>
    <col min="2" max="2" width="17.28515625" bestFit="1" customWidth="1"/>
    <col min="3" max="3" width="76" bestFit="1" customWidth="1"/>
    <col min="4" max="4" width="100" customWidth="1"/>
    <col min="5" max="5" width="28.140625" bestFit="1" customWidth="1"/>
    <col min="6" max="6" width="18.140625" bestFit="1" customWidth="1"/>
    <col min="7" max="7" width="19" bestFit="1" customWidth="1"/>
    <col min="8" max="8" width="24.85546875" bestFit="1" customWidth="1"/>
    <col min="9" max="9" width="19" bestFit="1" customWidth="1"/>
    <col min="10" max="10" width="55.85546875" bestFit="1" customWidth="1"/>
    <col min="11" max="11" width="24.28515625" bestFit="1" customWidth="1"/>
    <col min="12" max="12" width="29" style="167" customWidth="1"/>
    <col min="13" max="13" width="16.42578125" customWidth="1"/>
    <col min="14" max="14" width="14.140625" customWidth="1"/>
  </cols>
  <sheetData>
    <row r="1" spans="1:14" ht="27" thickBot="1" x14ac:dyDescent="0.45">
      <c r="A1" s="228" t="s">
        <v>1539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30"/>
    </row>
    <row r="2" spans="1:14" ht="75.75" thickBot="1" x14ac:dyDescent="0.3">
      <c r="A2" s="206"/>
      <c r="B2" s="207" t="s">
        <v>466</v>
      </c>
      <c r="C2" s="208" t="s">
        <v>467</v>
      </c>
      <c r="D2" s="209" t="s">
        <v>468</v>
      </c>
      <c r="E2" s="210" t="s">
        <v>469</v>
      </c>
      <c r="F2" s="211" t="s">
        <v>470</v>
      </c>
      <c r="G2" s="212" t="s">
        <v>471</v>
      </c>
      <c r="H2" s="213" t="s">
        <v>472</v>
      </c>
      <c r="I2" s="214" t="s">
        <v>473</v>
      </c>
      <c r="J2" s="214" t="s">
        <v>474</v>
      </c>
      <c r="K2" s="215" t="s">
        <v>475</v>
      </c>
      <c r="L2" s="215" t="s">
        <v>476</v>
      </c>
      <c r="M2" s="212" t="s">
        <v>477</v>
      </c>
      <c r="N2" s="216" t="s">
        <v>478</v>
      </c>
    </row>
    <row r="3" spans="1:14" ht="18.75" x14ac:dyDescent="0.25">
      <c r="A3" s="234" t="s">
        <v>479</v>
      </c>
      <c r="B3" s="45" t="s">
        <v>480</v>
      </c>
      <c r="C3" s="46" t="s">
        <v>481</v>
      </c>
      <c r="D3" s="47" t="s">
        <v>482</v>
      </c>
      <c r="E3" s="48" t="s">
        <v>483</v>
      </c>
      <c r="F3" s="47" t="s">
        <v>484</v>
      </c>
      <c r="G3" s="47" t="s">
        <v>485</v>
      </c>
      <c r="H3" s="49" t="s">
        <v>486</v>
      </c>
      <c r="I3" s="49" t="s">
        <v>487</v>
      </c>
      <c r="J3" s="49" t="s">
        <v>488</v>
      </c>
      <c r="K3" s="50" t="s">
        <v>489</v>
      </c>
      <c r="L3" s="150" t="s">
        <v>490</v>
      </c>
      <c r="M3" s="168">
        <v>6.5</v>
      </c>
      <c r="N3" s="169"/>
    </row>
    <row r="4" spans="1:14" ht="18.75" x14ac:dyDescent="0.25">
      <c r="A4" s="235"/>
      <c r="B4" s="51" t="s">
        <v>491</v>
      </c>
      <c r="C4" s="52" t="s">
        <v>492</v>
      </c>
      <c r="D4" s="53" t="s">
        <v>493</v>
      </c>
      <c r="E4" s="54" t="s">
        <v>494</v>
      </c>
      <c r="F4" s="53" t="s">
        <v>495</v>
      </c>
      <c r="G4" s="53" t="s">
        <v>496</v>
      </c>
      <c r="H4" s="55" t="s">
        <v>497</v>
      </c>
      <c r="I4" s="55" t="s">
        <v>498</v>
      </c>
      <c r="J4" s="55" t="s">
        <v>497</v>
      </c>
      <c r="K4" s="56" t="s">
        <v>489</v>
      </c>
      <c r="L4" s="83" t="s">
        <v>499</v>
      </c>
      <c r="M4" s="170">
        <f>9-0.12-0.04-0.04</f>
        <v>8.8000000000000025</v>
      </c>
      <c r="N4" s="171"/>
    </row>
    <row r="5" spans="1:14" ht="19.5" thickBot="1" x14ac:dyDescent="0.3">
      <c r="A5" s="236"/>
      <c r="B5" s="57">
        <v>2214</v>
      </c>
      <c r="C5" s="58" t="s">
        <v>500</v>
      </c>
      <c r="D5" s="59" t="s">
        <v>501</v>
      </c>
      <c r="E5" s="60" t="s">
        <v>502</v>
      </c>
      <c r="F5" s="59" t="s">
        <v>503</v>
      </c>
      <c r="G5" s="59" t="s">
        <v>504</v>
      </c>
      <c r="H5" s="61" t="s">
        <v>505</v>
      </c>
      <c r="I5" s="61" t="s">
        <v>506</v>
      </c>
      <c r="J5" s="61" t="s">
        <v>507</v>
      </c>
      <c r="K5" s="62" t="s">
        <v>508</v>
      </c>
      <c r="L5" s="100"/>
      <c r="M5" s="172">
        <v>0.5</v>
      </c>
      <c r="N5" s="173"/>
    </row>
    <row r="6" spans="1:14" ht="22.9" customHeight="1" x14ac:dyDescent="0.25">
      <c r="A6" s="225" t="s">
        <v>1531</v>
      </c>
      <c r="B6" s="63">
        <v>2279</v>
      </c>
      <c r="C6" s="64" t="s">
        <v>509</v>
      </c>
      <c r="D6" s="53" t="s">
        <v>510</v>
      </c>
      <c r="E6" s="65" t="s">
        <v>511</v>
      </c>
      <c r="F6" s="66"/>
      <c r="G6" s="53" t="s">
        <v>512</v>
      </c>
      <c r="H6" s="55" t="s">
        <v>513</v>
      </c>
      <c r="I6" s="67"/>
      <c r="J6" s="67"/>
      <c r="K6" s="68"/>
      <c r="L6" s="88"/>
      <c r="M6" s="174">
        <v>2</v>
      </c>
      <c r="N6" s="175"/>
    </row>
    <row r="7" spans="1:14" ht="25.15" customHeight="1" x14ac:dyDescent="0.25">
      <c r="A7" s="226"/>
      <c r="B7" s="69">
        <v>3922</v>
      </c>
      <c r="C7" s="64" t="s">
        <v>514</v>
      </c>
      <c r="D7" s="53" t="s">
        <v>510</v>
      </c>
      <c r="E7" s="54"/>
      <c r="F7" s="53" t="s">
        <v>515</v>
      </c>
      <c r="G7" s="53" t="s">
        <v>512</v>
      </c>
      <c r="H7" s="55" t="s">
        <v>513</v>
      </c>
      <c r="I7" s="53" t="s">
        <v>512</v>
      </c>
      <c r="J7" s="70" t="s">
        <v>513</v>
      </c>
      <c r="K7" s="56" t="s">
        <v>516</v>
      </c>
      <c r="L7" s="83"/>
      <c r="M7" s="170">
        <v>1</v>
      </c>
      <c r="N7" s="171"/>
    </row>
    <row r="8" spans="1:14" ht="25.9" customHeight="1" thickBot="1" x14ac:dyDescent="0.3">
      <c r="A8" s="227"/>
      <c r="B8" s="69">
        <v>2282</v>
      </c>
      <c r="C8" s="64" t="s">
        <v>517</v>
      </c>
      <c r="D8" s="53" t="s">
        <v>518</v>
      </c>
      <c r="E8" s="54" t="s">
        <v>519</v>
      </c>
      <c r="F8" s="53"/>
      <c r="G8" s="53" t="s">
        <v>520</v>
      </c>
      <c r="H8" s="55" t="s">
        <v>521</v>
      </c>
      <c r="I8" s="53" t="s">
        <v>520</v>
      </c>
      <c r="J8" s="55" t="s">
        <v>521</v>
      </c>
      <c r="K8" s="56" t="s">
        <v>516</v>
      </c>
      <c r="L8" s="83">
        <v>30089472</v>
      </c>
      <c r="M8" s="170">
        <v>4</v>
      </c>
      <c r="N8" s="171"/>
    </row>
    <row r="9" spans="1:14" ht="18.75" x14ac:dyDescent="0.25">
      <c r="A9" s="225" t="s">
        <v>522</v>
      </c>
      <c r="B9" s="45" t="s">
        <v>523</v>
      </c>
      <c r="C9" s="71" t="s">
        <v>524</v>
      </c>
      <c r="D9" s="72" t="s">
        <v>525</v>
      </c>
      <c r="E9" s="48" t="s">
        <v>526</v>
      </c>
      <c r="F9" s="73" t="s">
        <v>527</v>
      </c>
      <c r="G9" s="47" t="s">
        <v>512</v>
      </c>
      <c r="H9" s="49" t="s">
        <v>513</v>
      </c>
      <c r="I9" s="47" t="s">
        <v>512</v>
      </c>
      <c r="J9" s="49" t="s">
        <v>513</v>
      </c>
      <c r="K9" s="50" t="s">
        <v>528</v>
      </c>
      <c r="L9" s="150" t="s">
        <v>529</v>
      </c>
      <c r="M9" s="176">
        <v>12</v>
      </c>
      <c r="N9" s="177">
        <v>1</v>
      </c>
    </row>
    <row r="10" spans="1:14" ht="18.75" x14ac:dyDescent="0.25">
      <c r="A10" s="226"/>
      <c r="B10" s="51" t="s">
        <v>530</v>
      </c>
      <c r="C10" s="52" t="s">
        <v>531</v>
      </c>
      <c r="D10" s="53" t="s">
        <v>532</v>
      </c>
      <c r="E10" s="54" t="s">
        <v>533</v>
      </c>
      <c r="F10" s="53" t="s">
        <v>534</v>
      </c>
      <c r="G10" s="53" t="s">
        <v>535</v>
      </c>
      <c r="H10" s="55" t="s">
        <v>536</v>
      </c>
      <c r="I10" s="53" t="s">
        <v>535</v>
      </c>
      <c r="J10" s="55" t="s">
        <v>536</v>
      </c>
      <c r="K10" s="56" t="s">
        <v>537</v>
      </c>
      <c r="L10" s="83" t="s">
        <v>538</v>
      </c>
      <c r="M10" s="170">
        <v>26</v>
      </c>
      <c r="N10" s="171"/>
    </row>
    <row r="11" spans="1:14" ht="23.45" customHeight="1" thickBot="1" x14ac:dyDescent="0.3">
      <c r="A11" s="227"/>
      <c r="B11" s="57" t="s">
        <v>539</v>
      </c>
      <c r="C11" s="58" t="s">
        <v>540</v>
      </c>
      <c r="D11" s="59" t="s">
        <v>541</v>
      </c>
      <c r="E11" s="60" t="s">
        <v>542</v>
      </c>
      <c r="F11" s="59" t="s">
        <v>543</v>
      </c>
      <c r="G11" s="59" t="s">
        <v>512</v>
      </c>
      <c r="H11" s="61" t="s">
        <v>513</v>
      </c>
      <c r="I11" s="59" t="s">
        <v>512</v>
      </c>
      <c r="J11" s="61" t="s">
        <v>513</v>
      </c>
      <c r="K11" s="62" t="s">
        <v>544</v>
      </c>
      <c r="L11" s="100"/>
      <c r="M11" s="172">
        <v>17</v>
      </c>
      <c r="N11" s="173"/>
    </row>
    <row r="12" spans="1:14" ht="18.75" x14ac:dyDescent="0.25">
      <c r="A12" s="231" t="s">
        <v>545</v>
      </c>
      <c r="B12" s="74">
        <v>4698</v>
      </c>
      <c r="C12" s="75" t="s">
        <v>546</v>
      </c>
      <c r="D12" s="75" t="s">
        <v>547</v>
      </c>
      <c r="E12" s="76" t="s">
        <v>548</v>
      </c>
      <c r="F12" s="75"/>
      <c r="G12" s="47" t="s">
        <v>549</v>
      </c>
      <c r="H12" s="47" t="s">
        <v>549</v>
      </c>
      <c r="I12" s="75"/>
      <c r="J12" s="77"/>
      <c r="K12" s="50" t="s">
        <v>550</v>
      </c>
      <c r="L12" s="74"/>
      <c r="M12" s="178">
        <v>2</v>
      </c>
      <c r="N12" s="179"/>
    </row>
    <row r="13" spans="1:14" ht="19.5" thickBot="1" x14ac:dyDescent="0.3">
      <c r="A13" s="232"/>
      <c r="B13" s="78">
        <v>4699</v>
      </c>
      <c r="C13" s="79" t="s">
        <v>551</v>
      </c>
      <c r="D13" s="79" t="s">
        <v>552</v>
      </c>
      <c r="E13" s="80" t="s">
        <v>553</v>
      </c>
      <c r="F13" s="79"/>
      <c r="G13" s="59" t="s">
        <v>554</v>
      </c>
      <c r="H13" s="59" t="s">
        <v>554</v>
      </c>
      <c r="I13" s="79"/>
      <c r="J13" s="81"/>
      <c r="K13" s="68" t="s">
        <v>550</v>
      </c>
      <c r="L13" s="78"/>
      <c r="M13" s="180">
        <v>2</v>
      </c>
      <c r="N13" s="181"/>
    </row>
    <row r="14" spans="1:14" ht="18.75" x14ac:dyDescent="0.25">
      <c r="A14" s="232"/>
      <c r="B14" s="78">
        <v>3842</v>
      </c>
      <c r="C14" s="64" t="s">
        <v>555</v>
      </c>
      <c r="D14" s="53" t="s">
        <v>556</v>
      </c>
      <c r="E14" s="80"/>
      <c r="F14" s="79" t="s">
        <v>557</v>
      </c>
      <c r="G14" s="79"/>
      <c r="H14" s="81"/>
      <c r="I14" s="79" t="s">
        <v>558</v>
      </c>
      <c r="J14" s="79" t="s">
        <v>558</v>
      </c>
      <c r="K14" s="82" t="s">
        <v>92</v>
      </c>
      <c r="L14" s="78"/>
      <c r="M14" s="180"/>
      <c r="N14" s="181">
        <f>7-1-1</f>
        <v>5</v>
      </c>
    </row>
    <row r="15" spans="1:14" ht="18.75" x14ac:dyDescent="0.25">
      <c r="A15" s="232"/>
      <c r="B15" s="69" t="s">
        <v>559</v>
      </c>
      <c r="C15" s="64" t="s">
        <v>560</v>
      </c>
      <c r="D15" s="53" t="s">
        <v>561</v>
      </c>
      <c r="E15" s="54" t="s">
        <v>562</v>
      </c>
      <c r="F15" s="53" t="s">
        <v>563</v>
      </c>
      <c r="G15" s="53" t="s">
        <v>564</v>
      </c>
      <c r="H15" s="53" t="s">
        <v>565</v>
      </c>
      <c r="I15" s="53" t="s">
        <v>512</v>
      </c>
      <c r="J15" s="53" t="s">
        <v>513</v>
      </c>
      <c r="K15" s="56"/>
      <c r="L15" s="83">
        <v>17463434</v>
      </c>
      <c r="M15" s="170">
        <v>11</v>
      </c>
      <c r="N15" s="171"/>
    </row>
    <row r="16" spans="1:14" ht="18.75" x14ac:dyDescent="0.25">
      <c r="A16" s="232"/>
      <c r="B16" s="78" t="s">
        <v>566</v>
      </c>
      <c r="C16" s="79" t="s">
        <v>567</v>
      </c>
      <c r="D16" s="79" t="s">
        <v>568</v>
      </c>
      <c r="E16" s="80" t="s">
        <v>569</v>
      </c>
      <c r="F16" s="79" t="s">
        <v>570</v>
      </c>
      <c r="G16" s="79" t="s">
        <v>535</v>
      </c>
      <c r="H16" s="81" t="s">
        <v>536</v>
      </c>
      <c r="I16" s="79" t="s">
        <v>535</v>
      </c>
      <c r="J16" s="81" t="s">
        <v>536</v>
      </c>
      <c r="K16" s="82"/>
      <c r="L16" s="78" t="s">
        <v>571</v>
      </c>
      <c r="M16" s="180">
        <v>2</v>
      </c>
      <c r="N16" s="181"/>
    </row>
    <row r="17" spans="1:14" ht="18.75" x14ac:dyDescent="0.25">
      <c r="A17" s="232"/>
      <c r="B17" s="69" t="s">
        <v>572</v>
      </c>
      <c r="C17" s="64" t="s">
        <v>573</v>
      </c>
      <c r="D17" s="53" t="s">
        <v>574</v>
      </c>
      <c r="E17" s="54" t="s">
        <v>575</v>
      </c>
      <c r="F17" s="84" t="s">
        <v>576</v>
      </c>
      <c r="G17" s="84" t="s">
        <v>577</v>
      </c>
      <c r="H17" s="53" t="s">
        <v>578</v>
      </c>
      <c r="I17" s="84" t="s">
        <v>577</v>
      </c>
      <c r="J17" s="53" t="s">
        <v>578</v>
      </c>
      <c r="K17" s="56" t="s">
        <v>579</v>
      </c>
      <c r="L17" s="83" t="s">
        <v>580</v>
      </c>
      <c r="M17" s="170">
        <v>4</v>
      </c>
      <c r="N17" s="171"/>
    </row>
    <row r="18" spans="1:14" ht="18.75" x14ac:dyDescent="0.25">
      <c r="A18" s="232"/>
      <c r="B18" s="69" t="s">
        <v>581</v>
      </c>
      <c r="C18" s="64" t="s">
        <v>582</v>
      </c>
      <c r="D18" s="53" t="s">
        <v>583</v>
      </c>
      <c r="E18" s="54">
        <v>10304</v>
      </c>
      <c r="F18" s="85" t="s">
        <v>584</v>
      </c>
      <c r="G18" s="53" t="s">
        <v>585</v>
      </c>
      <c r="H18" s="55" t="s">
        <v>586</v>
      </c>
      <c r="I18" s="53" t="s">
        <v>585</v>
      </c>
      <c r="J18" s="55" t="s">
        <v>513</v>
      </c>
      <c r="K18" s="56"/>
      <c r="L18" s="83"/>
      <c r="M18" s="182"/>
      <c r="N18" s="183">
        <v>1</v>
      </c>
    </row>
    <row r="19" spans="1:14" ht="18.75" x14ac:dyDescent="0.25">
      <c r="A19" s="232"/>
      <c r="B19" s="86" t="s">
        <v>587</v>
      </c>
      <c r="C19" s="64" t="s">
        <v>588</v>
      </c>
      <c r="D19" s="87" t="s">
        <v>589</v>
      </c>
      <c r="E19" s="65" t="s">
        <v>590</v>
      </c>
      <c r="F19" s="66" t="s">
        <v>591</v>
      </c>
      <c r="G19" s="53" t="s">
        <v>512</v>
      </c>
      <c r="H19" s="53" t="s">
        <v>592</v>
      </c>
      <c r="I19" s="53" t="s">
        <v>512</v>
      </c>
      <c r="J19" s="53" t="s">
        <v>592</v>
      </c>
      <c r="K19" s="68" t="s">
        <v>593</v>
      </c>
      <c r="L19" s="83" t="s">
        <v>594</v>
      </c>
      <c r="M19" s="184"/>
      <c r="N19" s="171">
        <v>3</v>
      </c>
    </row>
    <row r="20" spans="1:14" ht="18.75" x14ac:dyDescent="0.25">
      <c r="A20" s="232"/>
      <c r="B20" s="88" t="s">
        <v>595</v>
      </c>
      <c r="C20" s="53" t="s">
        <v>596</v>
      </c>
      <c r="D20" s="66" t="s">
        <v>597</v>
      </c>
      <c r="E20" s="65" t="s">
        <v>598</v>
      </c>
      <c r="F20" s="66" t="s">
        <v>599</v>
      </c>
      <c r="G20" s="53" t="s">
        <v>585</v>
      </c>
      <c r="H20" s="55" t="s">
        <v>600</v>
      </c>
      <c r="I20" s="53" t="s">
        <v>585</v>
      </c>
      <c r="J20" s="55" t="s">
        <v>600</v>
      </c>
      <c r="K20" s="68"/>
      <c r="L20" s="88" t="s">
        <v>601</v>
      </c>
      <c r="M20" s="174">
        <v>13.6</v>
      </c>
      <c r="N20" s="171"/>
    </row>
    <row r="21" spans="1:14" ht="18.75" x14ac:dyDescent="0.25">
      <c r="A21" s="232"/>
      <c r="B21" s="88" t="s">
        <v>602</v>
      </c>
      <c r="C21" s="53" t="s">
        <v>603</v>
      </c>
      <c r="D21" s="66" t="s">
        <v>604</v>
      </c>
      <c r="E21" s="65" t="s">
        <v>605</v>
      </c>
      <c r="F21" s="66" t="s">
        <v>606</v>
      </c>
      <c r="G21" s="53" t="s">
        <v>585</v>
      </c>
      <c r="H21" s="55" t="s">
        <v>600</v>
      </c>
      <c r="I21" s="53" t="s">
        <v>585</v>
      </c>
      <c r="J21" s="55" t="s">
        <v>600</v>
      </c>
      <c r="K21" s="68"/>
      <c r="L21" s="88" t="s">
        <v>607</v>
      </c>
      <c r="M21" s="174">
        <v>10.8</v>
      </c>
      <c r="N21" s="171"/>
    </row>
    <row r="22" spans="1:14" ht="18.75" x14ac:dyDescent="0.25">
      <c r="A22" s="232"/>
      <c r="B22" s="88" t="s">
        <v>608</v>
      </c>
      <c r="C22" s="89" t="s">
        <v>609</v>
      </c>
      <c r="D22" s="66" t="s">
        <v>610</v>
      </c>
      <c r="E22" s="90" t="s">
        <v>611</v>
      </c>
      <c r="F22" s="67" t="s">
        <v>612</v>
      </c>
      <c r="G22" s="53" t="s">
        <v>585</v>
      </c>
      <c r="H22" s="55" t="s">
        <v>600</v>
      </c>
      <c r="I22" s="53" t="s">
        <v>585</v>
      </c>
      <c r="J22" s="55" t="s">
        <v>600</v>
      </c>
      <c r="K22" s="68"/>
      <c r="L22" s="88" t="s">
        <v>613</v>
      </c>
      <c r="M22" s="174">
        <v>10.8</v>
      </c>
      <c r="N22" s="171"/>
    </row>
    <row r="23" spans="1:14" ht="18.75" x14ac:dyDescent="0.25">
      <c r="A23" s="232"/>
      <c r="B23" s="88">
        <v>3431</v>
      </c>
      <c r="C23" s="91" t="s">
        <v>614</v>
      </c>
      <c r="D23" s="64" t="s">
        <v>615</v>
      </c>
      <c r="E23" s="90">
        <v>51595</v>
      </c>
      <c r="F23" s="67" t="s">
        <v>616</v>
      </c>
      <c r="G23" s="55" t="s">
        <v>617</v>
      </c>
      <c r="H23" s="55" t="s">
        <v>618</v>
      </c>
      <c r="I23" s="55" t="s">
        <v>617</v>
      </c>
      <c r="J23" s="55" t="s">
        <v>618</v>
      </c>
      <c r="K23" s="68" t="s">
        <v>619</v>
      </c>
      <c r="L23" s="88" t="s">
        <v>620</v>
      </c>
      <c r="M23" s="174">
        <v>3</v>
      </c>
      <c r="N23" s="171"/>
    </row>
    <row r="24" spans="1:14" ht="18.75" x14ac:dyDescent="0.25">
      <c r="A24" s="232"/>
      <c r="B24" s="86">
        <v>2416</v>
      </c>
      <c r="C24" s="92" t="s">
        <v>621</v>
      </c>
      <c r="D24" s="93" t="s">
        <v>622</v>
      </c>
      <c r="E24" s="94">
        <v>51460</v>
      </c>
      <c r="F24" s="95" t="s">
        <v>623</v>
      </c>
      <c r="G24" s="66" t="s">
        <v>624</v>
      </c>
      <c r="H24" s="67" t="s">
        <v>625</v>
      </c>
      <c r="I24" s="66" t="s">
        <v>624</v>
      </c>
      <c r="J24" s="67" t="s">
        <v>625</v>
      </c>
      <c r="K24" s="68"/>
      <c r="L24" s="88"/>
      <c r="M24" s="174">
        <v>13</v>
      </c>
      <c r="N24" s="175"/>
    </row>
    <row r="25" spans="1:14" ht="19.5" thickBot="1" x14ac:dyDescent="0.3">
      <c r="A25" s="233"/>
      <c r="B25" s="96" t="s">
        <v>626</v>
      </c>
      <c r="C25" s="97" t="s">
        <v>627</v>
      </c>
      <c r="D25" s="59" t="s">
        <v>1530</v>
      </c>
      <c r="E25" s="98"/>
      <c r="F25" s="99" t="s">
        <v>628</v>
      </c>
      <c r="G25" s="59"/>
      <c r="H25" s="61"/>
      <c r="I25" s="59" t="s">
        <v>629</v>
      </c>
      <c r="J25" s="59" t="s">
        <v>629</v>
      </c>
      <c r="K25" s="62" t="s">
        <v>593</v>
      </c>
      <c r="L25" s="100"/>
      <c r="M25" s="172"/>
      <c r="N25" s="173">
        <v>2</v>
      </c>
    </row>
    <row r="26" spans="1:14" ht="18.75" x14ac:dyDescent="0.25">
      <c r="A26" s="237" t="s">
        <v>1532</v>
      </c>
      <c r="B26" s="69">
        <v>3071</v>
      </c>
      <c r="C26" s="64" t="s">
        <v>630</v>
      </c>
      <c r="D26" s="53" t="s">
        <v>631</v>
      </c>
      <c r="E26" s="54" t="s">
        <v>632</v>
      </c>
      <c r="F26" s="53" t="s">
        <v>633</v>
      </c>
      <c r="G26" s="53" t="s">
        <v>634</v>
      </c>
      <c r="H26" s="55" t="s">
        <v>635</v>
      </c>
      <c r="I26" s="84" t="s">
        <v>634</v>
      </c>
      <c r="J26" s="101" t="s">
        <v>635</v>
      </c>
      <c r="K26" s="56"/>
      <c r="L26" s="83"/>
      <c r="M26" s="170">
        <v>30</v>
      </c>
      <c r="N26" s="171"/>
    </row>
    <row r="27" spans="1:14" ht="18.75" x14ac:dyDescent="0.25">
      <c r="A27" s="237"/>
      <c r="B27" s="69">
        <v>3072</v>
      </c>
      <c r="C27" s="64" t="s">
        <v>636</v>
      </c>
      <c r="D27" s="53" t="s">
        <v>637</v>
      </c>
      <c r="E27" s="54" t="s">
        <v>638</v>
      </c>
      <c r="F27" s="53" t="s">
        <v>639</v>
      </c>
      <c r="G27" s="53" t="s">
        <v>634</v>
      </c>
      <c r="H27" s="55" t="s">
        <v>635</v>
      </c>
      <c r="I27" s="53" t="s">
        <v>634</v>
      </c>
      <c r="J27" s="55" t="s">
        <v>635</v>
      </c>
      <c r="K27" s="56"/>
      <c r="L27" s="83"/>
      <c r="M27" s="170">
        <v>20</v>
      </c>
      <c r="N27" s="171"/>
    </row>
    <row r="28" spans="1:14" ht="18.75" x14ac:dyDescent="0.25">
      <c r="A28" s="237"/>
      <c r="B28" s="69">
        <v>3073</v>
      </c>
      <c r="C28" s="64" t="s">
        <v>640</v>
      </c>
      <c r="D28" s="53" t="s">
        <v>641</v>
      </c>
      <c r="E28" s="54" t="s">
        <v>642</v>
      </c>
      <c r="F28" s="53" t="s">
        <v>643</v>
      </c>
      <c r="G28" s="53" t="s">
        <v>634</v>
      </c>
      <c r="H28" s="55" t="s">
        <v>635</v>
      </c>
      <c r="I28" s="53" t="s">
        <v>634</v>
      </c>
      <c r="J28" s="55" t="s">
        <v>635</v>
      </c>
      <c r="K28" s="56"/>
      <c r="L28" s="83"/>
      <c r="M28" s="170">
        <v>29</v>
      </c>
      <c r="N28" s="171"/>
    </row>
    <row r="29" spans="1:14" ht="18.75" x14ac:dyDescent="0.25">
      <c r="A29" s="237"/>
      <c r="B29" s="69">
        <v>3074</v>
      </c>
      <c r="C29" s="64" t="s">
        <v>644</v>
      </c>
      <c r="D29" s="53" t="s">
        <v>645</v>
      </c>
      <c r="E29" s="54" t="s">
        <v>646</v>
      </c>
      <c r="F29" s="53" t="s">
        <v>647</v>
      </c>
      <c r="G29" s="53" t="s">
        <v>634</v>
      </c>
      <c r="H29" s="55" t="s">
        <v>635</v>
      </c>
      <c r="I29" s="53" t="s">
        <v>648</v>
      </c>
      <c r="J29" s="55" t="s">
        <v>635</v>
      </c>
      <c r="K29" s="56"/>
      <c r="L29" s="83"/>
      <c r="M29" s="170">
        <v>64</v>
      </c>
      <c r="N29" s="171"/>
    </row>
    <row r="30" spans="1:14" ht="18.75" x14ac:dyDescent="0.25">
      <c r="A30" s="237"/>
      <c r="B30" s="69">
        <v>4963</v>
      </c>
      <c r="C30" s="102" t="s">
        <v>649</v>
      </c>
      <c r="D30" s="102" t="s">
        <v>650</v>
      </c>
      <c r="E30" s="103" t="s">
        <v>651</v>
      </c>
      <c r="F30" s="53"/>
      <c r="G30" s="53" t="s">
        <v>652</v>
      </c>
      <c r="H30" s="53" t="s">
        <v>652</v>
      </c>
      <c r="I30" s="53"/>
      <c r="J30" s="55"/>
      <c r="K30" s="56"/>
      <c r="L30" s="83"/>
      <c r="M30" s="170">
        <v>8</v>
      </c>
      <c r="N30" s="171"/>
    </row>
    <row r="31" spans="1:14" ht="18.75" x14ac:dyDescent="0.25">
      <c r="A31" s="237"/>
      <c r="B31" s="69">
        <v>4580</v>
      </c>
      <c r="C31" s="64" t="s">
        <v>653</v>
      </c>
      <c r="D31" s="53" t="s">
        <v>654</v>
      </c>
      <c r="E31" s="54" t="s">
        <v>655</v>
      </c>
      <c r="F31" s="53"/>
      <c r="G31" s="53" t="s">
        <v>656</v>
      </c>
      <c r="H31" s="53" t="s">
        <v>656</v>
      </c>
      <c r="I31" s="53"/>
      <c r="J31" s="55"/>
      <c r="K31" s="56"/>
      <c r="L31" s="83"/>
      <c r="M31" s="170">
        <v>116</v>
      </c>
      <c r="N31" s="171"/>
    </row>
    <row r="32" spans="1:14" ht="18.75" x14ac:dyDescent="0.25">
      <c r="A32" s="237"/>
      <c r="B32" s="69">
        <v>4579</v>
      </c>
      <c r="C32" s="64" t="s">
        <v>657</v>
      </c>
      <c r="D32" s="53" t="s">
        <v>658</v>
      </c>
      <c r="E32" s="54" t="s">
        <v>659</v>
      </c>
      <c r="F32" s="53"/>
      <c r="G32" s="53" t="s">
        <v>656</v>
      </c>
      <c r="H32" s="53" t="s">
        <v>656</v>
      </c>
      <c r="I32" s="53"/>
      <c r="J32" s="55"/>
      <c r="K32" s="56"/>
      <c r="L32" s="83"/>
      <c r="M32" s="170">
        <v>42</v>
      </c>
      <c r="N32" s="171"/>
    </row>
    <row r="33" spans="1:14" ht="18.75" x14ac:dyDescent="0.25">
      <c r="A33" s="237"/>
      <c r="B33" s="69">
        <v>4578</v>
      </c>
      <c r="C33" s="64" t="s">
        <v>660</v>
      </c>
      <c r="D33" s="53" t="s">
        <v>661</v>
      </c>
      <c r="E33" s="54" t="s">
        <v>662</v>
      </c>
      <c r="F33" s="53"/>
      <c r="G33" s="53" t="s">
        <v>656</v>
      </c>
      <c r="H33" s="53" t="s">
        <v>656</v>
      </c>
      <c r="I33" s="53"/>
      <c r="J33" s="55"/>
      <c r="K33" s="56"/>
      <c r="L33" s="83"/>
      <c r="M33" s="170">
        <v>63</v>
      </c>
      <c r="N33" s="171"/>
    </row>
    <row r="34" spans="1:14" ht="18.75" x14ac:dyDescent="0.25">
      <c r="A34" s="237"/>
      <c r="B34" s="69">
        <v>4577</v>
      </c>
      <c r="C34" s="64" t="s">
        <v>663</v>
      </c>
      <c r="D34" s="53" t="s">
        <v>664</v>
      </c>
      <c r="E34" s="54" t="s">
        <v>665</v>
      </c>
      <c r="F34" s="53"/>
      <c r="G34" s="53" t="s">
        <v>656</v>
      </c>
      <c r="H34" s="53" t="s">
        <v>656</v>
      </c>
      <c r="I34" s="53"/>
      <c r="J34" s="55"/>
      <c r="K34" s="56"/>
      <c r="L34" s="83"/>
      <c r="M34" s="170">
        <v>90</v>
      </c>
      <c r="N34" s="171"/>
    </row>
    <row r="35" spans="1:14" ht="18.75" x14ac:dyDescent="0.25">
      <c r="A35" s="238"/>
      <c r="B35" s="86">
        <v>4135</v>
      </c>
      <c r="C35" s="92" t="s">
        <v>666</v>
      </c>
      <c r="D35" s="66" t="s">
        <v>667</v>
      </c>
      <c r="E35" s="65" t="s">
        <v>668</v>
      </c>
      <c r="F35" s="104" t="s">
        <v>669</v>
      </c>
      <c r="G35" s="66" t="s">
        <v>670</v>
      </c>
      <c r="H35" s="66" t="s">
        <v>671</v>
      </c>
      <c r="I35" s="67" t="s">
        <v>558</v>
      </c>
      <c r="J35" s="66" t="s">
        <v>672</v>
      </c>
      <c r="K35" s="68"/>
      <c r="L35" s="88"/>
      <c r="M35" s="174">
        <v>11</v>
      </c>
      <c r="N35" s="175"/>
    </row>
    <row r="36" spans="1:14" ht="18.75" x14ac:dyDescent="0.25">
      <c r="A36" s="238"/>
      <c r="B36" s="86">
        <v>3673</v>
      </c>
      <c r="C36" s="92" t="s">
        <v>673</v>
      </c>
      <c r="D36" s="66" t="s">
        <v>674</v>
      </c>
      <c r="E36" s="65" t="s">
        <v>675</v>
      </c>
      <c r="F36" s="66" t="s">
        <v>676</v>
      </c>
      <c r="G36" s="66" t="s">
        <v>670</v>
      </c>
      <c r="H36" s="67" t="s">
        <v>671</v>
      </c>
      <c r="I36" s="67" t="s">
        <v>558</v>
      </c>
      <c r="J36" s="66" t="s">
        <v>672</v>
      </c>
      <c r="K36" s="68"/>
      <c r="L36" s="88"/>
      <c r="M36" s="174">
        <v>13</v>
      </c>
      <c r="N36" s="175"/>
    </row>
    <row r="37" spans="1:14" ht="19.5" thickBot="1" x14ac:dyDescent="0.3">
      <c r="A37" s="239"/>
      <c r="B37" s="96">
        <v>4135</v>
      </c>
      <c r="C37" s="97" t="s">
        <v>677</v>
      </c>
      <c r="D37" s="66" t="s">
        <v>678</v>
      </c>
      <c r="E37" s="60" t="s">
        <v>679</v>
      </c>
      <c r="F37" s="59" t="s">
        <v>680</v>
      </c>
      <c r="G37" s="66" t="s">
        <v>670</v>
      </c>
      <c r="H37" s="66" t="s">
        <v>671</v>
      </c>
      <c r="I37" s="67" t="s">
        <v>558</v>
      </c>
      <c r="J37" s="66" t="s">
        <v>672</v>
      </c>
      <c r="K37" s="62"/>
      <c r="L37" s="100"/>
      <c r="M37" s="172">
        <v>10</v>
      </c>
      <c r="N37" s="173"/>
    </row>
    <row r="38" spans="1:14" ht="18.75" x14ac:dyDescent="0.25">
      <c r="A38" s="219" t="s">
        <v>681</v>
      </c>
      <c r="B38" s="74">
        <v>2263</v>
      </c>
      <c r="C38" s="75" t="s">
        <v>682</v>
      </c>
      <c r="D38" s="47" t="s">
        <v>683</v>
      </c>
      <c r="E38" s="48" t="s">
        <v>684</v>
      </c>
      <c r="F38" s="47" t="s">
        <v>685</v>
      </c>
      <c r="G38" s="47" t="s">
        <v>686</v>
      </c>
      <c r="H38" s="49" t="s">
        <v>687</v>
      </c>
      <c r="I38" s="47" t="s">
        <v>686</v>
      </c>
      <c r="J38" s="49" t="s">
        <v>687</v>
      </c>
      <c r="K38" s="50" t="s">
        <v>688</v>
      </c>
      <c r="L38" s="150"/>
      <c r="M38" s="176">
        <v>2.4</v>
      </c>
      <c r="N38" s="177"/>
    </row>
    <row r="39" spans="1:14" ht="18.75" x14ac:dyDescent="0.25">
      <c r="A39" s="220"/>
      <c r="B39" s="69" t="s">
        <v>689</v>
      </c>
      <c r="C39" s="64" t="s">
        <v>690</v>
      </c>
      <c r="D39" s="53" t="s">
        <v>691</v>
      </c>
      <c r="E39" s="54">
        <v>710180</v>
      </c>
      <c r="F39" s="53" t="s">
        <v>692</v>
      </c>
      <c r="G39" s="53" t="s">
        <v>686</v>
      </c>
      <c r="H39" s="55" t="s">
        <v>687</v>
      </c>
      <c r="I39" s="53" t="s">
        <v>693</v>
      </c>
      <c r="J39" s="55" t="s">
        <v>694</v>
      </c>
      <c r="K39" s="56" t="s">
        <v>688</v>
      </c>
      <c r="L39" s="83"/>
      <c r="M39" s="170">
        <v>1.9</v>
      </c>
      <c r="N39" s="171"/>
    </row>
    <row r="40" spans="1:14" ht="18.75" x14ac:dyDescent="0.25">
      <c r="A40" s="220"/>
      <c r="B40" s="69" t="s">
        <v>695</v>
      </c>
      <c r="C40" s="64" t="s">
        <v>696</v>
      </c>
      <c r="D40" s="53" t="s">
        <v>697</v>
      </c>
      <c r="E40" s="54" t="s">
        <v>698</v>
      </c>
      <c r="F40" s="53" t="s">
        <v>699</v>
      </c>
      <c r="G40" s="53" t="s">
        <v>693</v>
      </c>
      <c r="H40" s="55" t="s">
        <v>700</v>
      </c>
      <c r="I40" s="53" t="s">
        <v>693</v>
      </c>
      <c r="J40" s="55" t="s">
        <v>701</v>
      </c>
      <c r="K40" s="56" t="s">
        <v>688</v>
      </c>
      <c r="L40" s="83"/>
      <c r="M40" s="170">
        <v>7.75</v>
      </c>
      <c r="N40" s="171">
        <v>5.5</v>
      </c>
    </row>
    <row r="41" spans="1:14" ht="18.75" x14ac:dyDescent="0.25">
      <c r="A41" s="220"/>
      <c r="B41" s="69" t="s">
        <v>702</v>
      </c>
      <c r="C41" s="64" t="s">
        <v>703</v>
      </c>
      <c r="D41" s="53" t="s">
        <v>704</v>
      </c>
      <c r="E41" s="54" t="s">
        <v>705</v>
      </c>
      <c r="F41" s="53" t="s">
        <v>706</v>
      </c>
      <c r="G41" s="53" t="s">
        <v>693</v>
      </c>
      <c r="H41" s="55" t="s">
        <v>700</v>
      </c>
      <c r="I41" s="53" t="s">
        <v>693</v>
      </c>
      <c r="J41" s="55" t="s">
        <v>701</v>
      </c>
      <c r="K41" s="56" t="s">
        <v>688</v>
      </c>
      <c r="L41" s="83"/>
      <c r="M41" s="170">
        <v>9.25</v>
      </c>
      <c r="N41" s="171">
        <v>8</v>
      </c>
    </row>
    <row r="42" spans="1:14" ht="18.75" x14ac:dyDescent="0.25">
      <c r="A42" s="220"/>
      <c r="B42" s="69" t="s">
        <v>707</v>
      </c>
      <c r="C42" s="64" t="s">
        <v>708</v>
      </c>
      <c r="D42" s="53" t="s">
        <v>709</v>
      </c>
      <c r="E42" s="54">
        <v>760180</v>
      </c>
      <c r="F42" s="53" t="s">
        <v>710</v>
      </c>
      <c r="G42" s="53" t="s">
        <v>693</v>
      </c>
      <c r="H42" s="55" t="s">
        <v>700</v>
      </c>
      <c r="I42" s="55" t="s">
        <v>711</v>
      </c>
      <c r="J42" s="55" t="s">
        <v>712</v>
      </c>
      <c r="K42" s="56" t="s">
        <v>688</v>
      </c>
      <c r="L42" s="83"/>
      <c r="M42" s="170"/>
      <c r="N42" s="171">
        <v>18</v>
      </c>
    </row>
    <row r="43" spans="1:14" ht="18.75" x14ac:dyDescent="0.25">
      <c r="A43" s="220"/>
      <c r="B43" s="69" t="s">
        <v>713</v>
      </c>
      <c r="C43" s="64" t="s">
        <v>714</v>
      </c>
      <c r="D43" s="53" t="s">
        <v>715</v>
      </c>
      <c r="E43" s="54" t="s">
        <v>716</v>
      </c>
      <c r="F43" s="53" t="s">
        <v>717</v>
      </c>
      <c r="G43" s="53" t="s">
        <v>504</v>
      </c>
      <c r="H43" s="55" t="s">
        <v>718</v>
      </c>
      <c r="I43" s="55" t="s">
        <v>711</v>
      </c>
      <c r="J43" s="55" t="s">
        <v>719</v>
      </c>
      <c r="K43" s="56" t="s">
        <v>688</v>
      </c>
      <c r="L43" s="83"/>
      <c r="M43" s="170">
        <v>3.66</v>
      </c>
      <c r="N43" s="171">
        <v>14.5</v>
      </c>
    </row>
    <row r="44" spans="1:14" ht="18.75" x14ac:dyDescent="0.25">
      <c r="A44" s="220"/>
      <c r="B44" s="86" t="s">
        <v>720</v>
      </c>
      <c r="C44" s="92" t="s">
        <v>721</v>
      </c>
      <c r="D44" s="66" t="s">
        <v>722</v>
      </c>
      <c r="E44" s="65" t="s">
        <v>723</v>
      </c>
      <c r="F44" s="53" t="s">
        <v>724</v>
      </c>
      <c r="G44" s="66" t="s">
        <v>725</v>
      </c>
      <c r="H44" s="67" t="s">
        <v>725</v>
      </c>
      <c r="I44" s="67" t="s">
        <v>726</v>
      </c>
      <c r="J44" s="67" t="s">
        <v>727</v>
      </c>
      <c r="K44" s="68"/>
      <c r="L44" s="88"/>
      <c r="M44" s="174">
        <v>14.66</v>
      </c>
      <c r="N44" s="171"/>
    </row>
    <row r="45" spans="1:14" ht="19.5" thickBot="1" x14ac:dyDescent="0.3">
      <c r="A45" s="221"/>
      <c r="B45" s="96">
        <v>2234</v>
      </c>
      <c r="C45" s="97" t="s">
        <v>728</v>
      </c>
      <c r="D45" s="59" t="s">
        <v>729</v>
      </c>
      <c r="E45" s="60" t="s">
        <v>730</v>
      </c>
      <c r="F45" s="59" t="s">
        <v>731</v>
      </c>
      <c r="G45" s="59" t="s">
        <v>732</v>
      </c>
      <c r="H45" s="61" t="s">
        <v>733</v>
      </c>
      <c r="I45" s="59" t="s">
        <v>732</v>
      </c>
      <c r="J45" s="61" t="s">
        <v>733</v>
      </c>
      <c r="K45" s="62"/>
      <c r="L45" s="100"/>
      <c r="M45" s="172"/>
      <c r="N45" s="173">
        <v>6</v>
      </c>
    </row>
    <row r="46" spans="1:14" ht="18.75" x14ac:dyDescent="0.25">
      <c r="A46" s="223" t="s">
        <v>734</v>
      </c>
      <c r="B46" s="69">
        <v>2042</v>
      </c>
      <c r="C46" s="64" t="s">
        <v>735</v>
      </c>
      <c r="D46" s="105" t="s">
        <v>736</v>
      </c>
      <c r="E46" s="54" t="s">
        <v>737</v>
      </c>
      <c r="F46" s="53" t="s">
        <v>738</v>
      </c>
      <c r="G46" s="53" t="s">
        <v>512</v>
      </c>
      <c r="H46" s="55" t="s">
        <v>513</v>
      </c>
      <c r="I46" s="53" t="s">
        <v>512</v>
      </c>
      <c r="J46" s="55" t="s">
        <v>513</v>
      </c>
      <c r="K46" s="56"/>
      <c r="L46" s="83" t="s">
        <v>739</v>
      </c>
      <c r="M46" s="170">
        <v>7</v>
      </c>
      <c r="N46" s="171"/>
    </row>
    <row r="47" spans="1:14" ht="18.75" x14ac:dyDescent="0.3">
      <c r="A47" s="223"/>
      <c r="B47" s="69" t="s">
        <v>740</v>
      </c>
      <c r="C47" s="64" t="s">
        <v>741</v>
      </c>
      <c r="D47" s="53" t="s">
        <v>742</v>
      </c>
      <c r="E47" s="54" t="s">
        <v>743</v>
      </c>
      <c r="F47" s="53" t="s">
        <v>744</v>
      </c>
      <c r="G47" s="53" t="s">
        <v>512</v>
      </c>
      <c r="H47" s="55" t="s">
        <v>513</v>
      </c>
      <c r="I47" s="53" t="s">
        <v>512</v>
      </c>
      <c r="J47" s="55" t="s">
        <v>513</v>
      </c>
      <c r="K47" s="56" t="s">
        <v>745</v>
      </c>
      <c r="L47" s="83" t="s">
        <v>746</v>
      </c>
      <c r="M47" s="185">
        <f>6-1</f>
        <v>5</v>
      </c>
      <c r="N47" s="171"/>
    </row>
    <row r="48" spans="1:14" ht="18.75" x14ac:dyDescent="0.25">
      <c r="A48" s="223"/>
      <c r="B48" s="69" t="s">
        <v>747</v>
      </c>
      <c r="C48" s="64" t="s">
        <v>748</v>
      </c>
      <c r="D48" s="53" t="s">
        <v>749</v>
      </c>
      <c r="E48" s="54" t="s">
        <v>750</v>
      </c>
      <c r="F48" s="53" t="s">
        <v>751</v>
      </c>
      <c r="G48" s="53" t="s">
        <v>512</v>
      </c>
      <c r="H48" s="55" t="s">
        <v>513</v>
      </c>
      <c r="I48" s="53" t="s">
        <v>512</v>
      </c>
      <c r="J48" s="55" t="s">
        <v>513</v>
      </c>
      <c r="K48" s="56" t="s">
        <v>745</v>
      </c>
      <c r="L48" s="83" t="s">
        <v>752</v>
      </c>
      <c r="M48" s="170">
        <v>4</v>
      </c>
      <c r="N48" s="171"/>
    </row>
    <row r="49" spans="1:14" ht="18.75" x14ac:dyDescent="0.25">
      <c r="A49" s="223"/>
      <c r="B49" s="69">
        <v>2383</v>
      </c>
      <c r="C49" s="64" t="s">
        <v>753</v>
      </c>
      <c r="D49" s="53" t="s">
        <v>754</v>
      </c>
      <c r="E49" s="54" t="s">
        <v>755</v>
      </c>
      <c r="F49" s="53" t="s">
        <v>756</v>
      </c>
      <c r="G49" s="53" t="s">
        <v>512</v>
      </c>
      <c r="H49" s="55" t="s">
        <v>513</v>
      </c>
      <c r="I49" s="53" t="s">
        <v>512</v>
      </c>
      <c r="J49" s="55" t="s">
        <v>513</v>
      </c>
      <c r="K49" s="56" t="s">
        <v>745</v>
      </c>
      <c r="L49" s="83"/>
      <c r="M49" s="170">
        <v>15</v>
      </c>
      <c r="N49" s="171"/>
    </row>
    <row r="50" spans="1:14" ht="18.75" x14ac:dyDescent="0.25">
      <c r="A50" s="223"/>
      <c r="B50" s="69" t="s">
        <v>757</v>
      </c>
      <c r="C50" s="64" t="s">
        <v>758</v>
      </c>
      <c r="D50" s="53" t="s">
        <v>759</v>
      </c>
      <c r="E50" s="54" t="s">
        <v>760</v>
      </c>
      <c r="F50" s="53" t="s">
        <v>761</v>
      </c>
      <c r="G50" s="53" t="s">
        <v>535</v>
      </c>
      <c r="H50" s="55" t="s">
        <v>536</v>
      </c>
      <c r="I50" s="53" t="s">
        <v>535</v>
      </c>
      <c r="J50" s="55" t="s">
        <v>536</v>
      </c>
      <c r="K50" s="56" t="s">
        <v>745</v>
      </c>
      <c r="L50" s="83"/>
      <c r="M50" s="170">
        <v>12</v>
      </c>
      <c r="N50" s="171"/>
    </row>
    <row r="51" spans="1:14" ht="18.75" x14ac:dyDescent="0.25">
      <c r="A51" s="223"/>
      <c r="B51" s="69">
        <v>2384</v>
      </c>
      <c r="C51" s="64" t="s">
        <v>762</v>
      </c>
      <c r="D51" s="53" t="s">
        <v>763</v>
      </c>
      <c r="E51" s="54" t="s">
        <v>764</v>
      </c>
      <c r="F51" s="53" t="s">
        <v>765</v>
      </c>
      <c r="G51" s="53" t="s">
        <v>520</v>
      </c>
      <c r="H51" s="55" t="s">
        <v>766</v>
      </c>
      <c r="I51" s="53" t="s">
        <v>520</v>
      </c>
      <c r="J51" s="55" t="s">
        <v>648</v>
      </c>
      <c r="K51" s="56" t="s">
        <v>745</v>
      </c>
      <c r="L51" s="83"/>
      <c r="M51" s="170">
        <v>8</v>
      </c>
      <c r="N51" s="171"/>
    </row>
    <row r="52" spans="1:14" ht="18.75" x14ac:dyDescent="0.25">
      <c r="A52" s="223"/>
      <c r="B52" s="69">
        <v>2381</v>
      </c>
      <c r="C52" s="64" t="s">
        <v>767</v>
      </c>
      <c r="D52" s="53" t="s">
        <v>768</v>
      </c>
      <c r="E52" s="54">
        <v>50103</v>
      </c>
      <c r="F52" s="53" t="s">
        <v>769</v>
      </c>
      <c r="G52" s="53" t="s">
        <v>512</v>
      </c>
      <c r="H52" s="55" t="s">
        <v>513</v>
      </c>
      <c r="I52" s="53" t="s">
        <v>512</v>
      </c>
      <c r="J52" s="55" t="s">
        <v>513</v>
      </c>
      <c r="K52" s="56" t="s">
        <v>745</v>
      </c>
      <c r="L52" s="83" t="s">
        <v>770</v>
      </c>
      <c r="M52" s="170">
        <v>4</v>
      </c>
      <c r="N52" s="171"/>
    </row>
    <row r="53" spans="1:14" ht="19.5" thickBot="1" x14ac:dyDescent="0.3">
      <c r="A53" s="224"/>
      <c r="B53" s="96" t="s">
        <v>771</v>
      </c>
      <c r="C53" s="97" t="s">
        <v>772</v>
      </c>
      <c r="D53" s="59" t="s">
        <v>773</v>
      </c>
      <c r="E53" s="60" t="s">
        <v>774</v>
      </c>
      <c r="F53" s="59" t="s">
        <v>775</v>
      </c>
      <c r="G53" s="59" t="s">
        <v>512</v>
      </c>
      <c r="H53" s="61" t="s">
        <v>513</v>
      </c>
      <c r="I53" s="59" t="s">
        <v>512</v>
      </c>
      <c r="J53" s="61" t="s">
        <v>513</v>
      </c>
      <c r="K53" s="62"/>
      <c r="L53" s="100"/>
      <c r="M53" s="172">
        <v>6</v>
      </c>
      <c r="N53" s="171">
        <v>5</v>
      </c>
    </row>
    <row r="54" spans="1:14" ht="18.75" x14ac:dyDescent="0.25">
      <c r="A54" s="219" t="s">
        <v>776</v>
      </c>
      <c r="B54" s="74" t="s">
        <v>777</v>
      </c>
      <c r="C54" s="75" t="s">
        <v>778</v>
      </c>
      <c r="D54" s="72" t="s">
        <v>779</v>
      </c>
      <c r="E54" s="48" t="s">
        <v>780</v>
      </c>
      <c r="F54" s="47" t="s">
        <v>781</v>
      </c>
      <c r="G54" s="47" t="s">
        <v>617</v>
      </c>
      <c r="H54" s="47" t="s">
        <v>782</v>
      </c>
      <c r="I54" s="47" t="s">
        <v>617</v>
      </c>
      <c r="J54" s="47" t="s">
        <v>782</v>
      </c>
      <c r="K54" s="50" t="s">
        <v>783</v>
      </c>
      <c r="L54" s="150" t="s">
        <v>784</v>
      </c>
      <c r="M54" s="176">
        <v>17</v>
      </c>
      <c r="N54" s="177">
        <v>4</v>
      </c>
    </row>
    <row r="55" spans="1:14" ht="18.75" x14ac:dyDescent="0.25">
      <c r="A55" s="220"/>
      <c r="B55" s="69" t="s">
        <v>785</v>
      </c>
      <c r="C55" s="64" t="s">
        <v>786</v>
      </c>
      <c r="D55" s="53" t="s">
        <v>787</v>
      </c>
      <c r="E55" s="54" t="s">
        <v>788</v>
      </c>
      <c r="F55" s="53" t="s">
        <v>789</v>
      </c>
      <c r="G55" s="53" t="s">
        <v>617</v>
      </c>
      <c r="H55" s="84" t="s">
        <v>782</v>
      </c>
      <c r="I55" s="53" t="s">
        <v>617</v>
      </c>
      <c r="J55" s="84" t="s">
        <v>782</v>
      </c>
      <c r="K55" s="56"/>
      <c r="L55" s="83">
        <v>14220</v>
      </c>
      <c r="M55" s="170">
        <v>14.5</v>
      </c>
      <c r="N55" s="171"/>
    </row>
    <row r="56" spans="1:14" ht="18.75" x14ac:dyDescent="0.25">
      <c r="A56" s="220"/>
      <c r="B56" s="69" t="s">
        <v>790</v>
      </c>
      <c r="C56" s="64" t="s">
        <v>791</v>
      </c>
      <c r="D56" s="53" t="s">
        <v>792</v>
      </c>
      <c r="E56" s="54" t="s">
        <v>793</v>
      </c>
      <c r="F56" s="53" t="s">
        <v>794</v>
      </c>
      <c r="G56" s="53" t="s">
        <v>617</v>
      </c>
      <c r="H56" s="53" t="s">
        <v>782</v>
      </c>
      <c r="I56" s="53" t="s">
        <v>795</v>
      </c>
      <c r="J56" s="53" t="s">
        <v>796</v>
      </c>
      <c r="K56" s="56"/>
      <c r="L56" s="83">
        <v>14200</v>
      </c>
      <c r="M56" s="170">
        <v>17.100000000000001</v>
      </c>
      <c r="N56" s="171"/>
    </row>
    <row r="57" spans="1:14" ht="18.75" x14ac:dyDescent="0.25">
      <c r="A57" s="220"/>
      <c r="B57" s="69">
        <v>2286</v>
      </c>
      <c r="C57" s="64" t="s">
        <v>797</v>
      </c>
      <c r="D57" s="53" t="s">
        <v>798</v>
      </c>
      <c r="E57" s="54" t="s">
        <v>799</v>
      </c>
      <c r="F57" s="53" t="s">
        <v>800</v>
      </c>
      <c r="G57" s="53" t="s">
        <v>795</v>
      </c>
      <c r="H57" s="53" t="s">
        <v>801</v>
      </c>
      <c r="I57" s="53" t="s">
        <v>795</v>
      </c>
      <c r="J57" s="53" t="s">
        <v>796</v>
      </c>
      <c r="K57" s="56"/>
      <c r="L57" s="83"/>
      <c r="M57" s="170">
        <v>50</v>
      </c>
      <c r="N57" s="171"/>
    </row>
    <row r="58" spans="1:14" ht="18.75" x14ac:dyDescent="0.25">
      <c r="A58" s="220"/>
      <c r="B58" s="69">
        <v>2287</v>
      </c>
      <c r="C58" s="64" t="s">
        <v>802</v>
      </c>
      <c r="D58" s="53" t="s">
        <v>803</v>
      </c>
      <c r="E58" s="54" t="s">
        <v>804</v>
      </c>
      <c r="F58" s="53" t="s">
        <v>805</v>
      </c>
      <c r="G58" s="53" t="s">
        <v>806</v>
      </c>
      <c r="H58" s="53" t="s">
        <v>801</v>
      </c>
      <c r="I58" s="53" t="s">
        <v>807</v>
      </c>
      <c r="J58" s="53" t="s">
        <v>808</v>
      </c>
      <c r="K58" s="56"/>
      <c r="L58" s="83"/>
      <c r="M58" s="170">
        <v>55</v>
      </c>
      <c r="N58" s="171"/>
    </row>
    <row r="59" spans="1:14" ht="18.75" x14ac:dyDescent="0.25">
      <c r="A59" s="220"/>
      <c r="B59" s="69">
        <v>2289</v>
      </c>
      <c r="C59" s="64" t="s">
        <v>809</v>
      </c>
      <c r="D59" s="53" t="s">
        <v>810</v>
      </c>
      <c r="E59" s="54" t="s">
        <v>811</v>
      </c>
      <c r="F59" s="53" t="s">
        <v>812</v>
      </c>
      <c r="G59" s="53" t="s">
        <v>813</v>
      </c>
      <c r="H59" s="84" t="s">
        <v>814</v>
      </c>
      <c r="I59" s="84" t="s">
        <v>807</v>
      </c>
      <c r="J59" s="84" t="s">
        <v>808</v>
      </c>
      <c r="K59" s="56"/>
      <c r="L59" s="83" t="s">
        <v>648</v>
      </c>
      <c r="M59" s="170">
        <v>55</v>
      </c>
      <c r="N59" s="171"/>
    </row>
    <row r="60" spans="1:14" ht="18.75" x14ac:dyDescent="0.25">
      <c r="A60" s="220"/>
      <c r="B60" s="69" t="s">
        <v>815</v>
      </c>
      <c r="C60" s="64" t="s">
        <v>816</v>
      </c>
      <c r="D60" s="53" t="s">
        <v>816</v>
      </c>
      <c r="E60" s="54" t="s">
        <v>817</v>
      </c>
      <c r="F60" s="53" t="s">
        <v>818</v>
      </c>
      <c r="G60" s="53" t="s">
        <v>819</v>
      </c>
      <c r="H60" s="84" t="s">
        <v>820</v>
      </c>
      <c r="I60" s="84" t="s">
        <v>617</v>
      </c>
      <c r="J60" s="84" t="s">
        <v>821</v>
      </c>
      <c r="K60" s="56" t="s">
        <v>822</v>
      </c>
      <c r="L60" s="83"/>
      <c r="M60" s="170"/>
      <c r="N60" s="171">
        <f>1.5+2</f>
        <v>3.5</v>
      </c>
    </row>
    <row r="61" spans="1:14" ht="18.75" x14ac:dyDescent="0.25">
      <c r="A61" s="220"/>
      <c r="B61" s="69">
        <v>2290</v>
      </c>
      <c r="C61" s="64" t="s">
        <v>823</v>
      </c>
      <c r="D61" s="53" t="s">
        <v>824</v>
      </c>
      <c r="E61" s="54">
        <v>713120</v>
      </c>
      <c r="F61" s="53" t="s">
        <v>825</v>
      </c>
      <c r="G61" s="53" t="s">
        <v>617</v>
      </c>
      <c r="H61" s="84" t="s">
        <v>618</v>
      </c>
      <c r="I61" s="53" t="s">
        <v>617</v>
      </c>
      <c r="J61" s="84" t="s">
        <v>618</v>
      </c>
      <c r="K61" s="56"/>
      <c r="L61" s="83"/>
      <c r="M61" s="170">
        <v>8</v>
      </c>
      <c r="N61" s="171"/>
    </row>
    <row r="62" spans="1:14" ht="18.75" x14ac:dyDescent="0.25">
      <c r="A62" s="220"/>
      <c r="B62" s="69">
        <v>2291</v>
      </c>
      <c r="C62" s="64" t="s">
        <v>826</v>
      </c>
      <c r="D62" s="53" t="s">
        <v>827</v>
      </c>
      <c r="E62" s="54" t="s">
        <v>828</v>
      </c>
      <c r="F62" s="53" t="s">
        <v>829</v>
      </c>
      <c r="G62" s="53" t="s">
        <v>813</v>
      </c>
      <c r="H62" s="84" t="s">
        <v>830</v>
      </c>
      <c r="I62" s="53" t="s">
        <v>617</v>
      </c>
      <c r="J62" s="84" t="s">
        <v>618</v>
      </c>
      <c r="K62" s="56"/>
      <c r="L62" s="83"/>
      <c r="M62" s="170">
        <v>7</v>
      </c>
      <c r="N62" s="171"/>
    </row>
    <row r="63" spans="1:14" ht="18.75" x14ac:dyDescent="0.25">
      <c r="A63" s="220"/>
      <c r="B63" s="69">
        <v>2274</v>
      </c>
      <c r="C63" s="64" t="s">
        <v>831</v>
      </c>
      <c r="D63" s="53" t="s">
        <v>832</v>
      </c>
      <c r="E63" s="54" t="s">
        <v>833</v>
      </c>
      <c r="F63" s="53" t="s">
        <v>834</v>
      </c>
      <c r="G63" s="53" t="s">
        <v>835</v>
      </c>
      <c r="H63" s="53" t="s">
        <v>836</v>
      </c>
      <c r="I63" s="53" t="s">
        <v>835</v>
      </c>
      <c r="J63" s="53" t="s">
        <v>836</v>
      </c>
      <c r="K63" s="56" t="s">
        <v>516</v>
      </c>
      <c r="L63" s="83"/>
      <c r="M63" s="170">
        <v>2</v>
      </c>
      <c r="N63" s="171"/>
    </row>
    <row r="64" spans="1:14" ht="18.75" x14ac:dyDescent="0.25">
      <c r="A64" s="220"/>
      <c r="B64" s="69" t="s">
        <v>837</v>
      </c>
      <c r="C64" s="64" t="s">
        <v>838</v>
      </c>
      <c r="D64" s="53" t="s">
        <v>839</v>
      </c>
      <c r="E64" s="54" t="s">
        <v>840</v>
      </c>
      <c r="F64" s="53" t="s">
        <v>841</v>
      </c>
      <c r="G64" s="53" t="s">
        <v>686</v>
      </c>
      <c r="H64" s="53" t="s">
        <v>842</v>
      </c>
      <c r="I64" s="53" t="s">
        <v>686</v>
      </c>
      <c r="J64" s="53" t="s">
        <v>842</v>
      </c>
      <c r="K64" s="56"/>
      <c r="L64" s="83"/>
      <c r="M64" s="170">
        <f>5.4-0.2-0.2</f>
        <v>5</v>
      </c>
      <c r="N64" s="171"/>
    </row>
    <row r="65" spans="1:14" ht="19.5" thickBot="1" x14ac:dyDescent="0.3">
      <c r="A65" s="221"/>
      <c r="B65" s="106" t="s">
        <v>843</v>
      </c>
      <c r="C65" s="107" t="s">
        <v>844</v>
      </c>
      <c r="D65" s="108" t="s">
        <v>845</v>
      </c>
      <c r="E65" s="109" t="s">
        <v>846</v>
      </c>
      <c r="F65" s="59" t="s">
        <v>847</v>
      </c>
      <c r="G65" s="108" t="s">
        <v>732</v>
      </c>
      <c r="H65" s="108" t="s">
        <v>732</v>
      </c>
      <c r="I65" s="108" t="s">
        <v>732</v>
      </c>
      <c r="J65" s="108" t="s">
        <v>732</v>
      </c>
      <c r="K65" s="110"/>
      <c r="L65" s="111"/>
      <c r="M65" s="186">
        <v>3</v>
      </c>
      <c r="N65" s="187"/>
    </row>
    <row r="66" spans="1:14" ht="18.75" x14ac:dyDescent="0.3">
      <c r="A66" s="231" t="s">
        <v>848</v>
      </c>
      <c r="B66" s="74">
        <v>2886</v>
      </c>
      <c r="C66" s="75" t="s">
        <v>849</v>
      </c>
      <c r="D66" s="47" t="s">
        <v>850</v>
      </c>
      <c r="E66" s="48" t="s">
        <v>851</v>
      </c>
      <c r="F66" s="47"/>
      <c r="G66" s="47" t="s">
        <v>852</v>
      </c>
      <c r="H66" s="47" t="s">
        <v>853</v>
      </c>
      <c r="I66" s="47" t="s">
        <v>852</v>
      </c>
      <c r="J66" s="47" t="s">
        <v>853</v>
      </c>
      <c r="K66" s="112" t="s">
        <v>854</v>
      </c>
      <c r="L66" s="74" t="s">
        <v>855</v>
      </c>
      <c r="M66" s="188">
        <v>1</v>
      </c>
      <c r="N66" s="189"/>
    </row>
    <row r="67" spans="1:14" ht="18.75" x14ac:dyDescent="0.3">
      <c r="A67" s="232"/>
      <c r="B67" s="69">
        <v>2882</v>
      </c>
      <c r="C67" s="64" t="s">
        <v>856</v>
      </c>
      <c r="D67" s="53" t="s">
        <v>857</v>
      </c>
      <c r="E67" s="54" t="s">
        <v>851</v>
      </c>
      <c r="F67" s="53"/>
      <c r="G67" s="53" t="s">
        <v>852</v>
      </c>
      <c r="H67" s="53" t="s">
        <v>852</v>
      </c>
      <c r="I67" s="53" t="s">
        <v>852</v>
      </c>
      <c r="J67" s="53" t="s">
        <v>852</v>
      </c>
      <c r="K67" s="113" t="s">
        <v>854</v>
      </c>
      <c r="L67" s="83" t="s">
        <v>858</v>
      </c>
      <c r="M67" s="190">
        <v>17</v>
      </c>
      <c r="N67" s="191"/>
    </row>
    <row r="68" spans="1:14" ht="18.75" x14ac:dyDescent="0.3">
      <c r="A68" s="232"/>
      <c r="B68" s="69">
        <v>2883</v>
      </c>
      <c r="C68" s="64" t="s">
        <v>859</v>
      </c>
      <c r="D68" s="53" t="s">
        <v>860</v>
      </c>
      <c r="E68" s="54" t="s">
        <v>851</v>
      </c>
      <c r="F68" s="53"/>
      <c r="G68" s="53" t="s">
        <v>852</v>
      </c>
      <c r="H68" s="53" t="s">
        <v>861</v>
      </c>
      <c r="I68" s="53" t="s">
        <v>852</v>
      </c>
      <c r="J68" s="53" t="s">
        <v>861</v>
      </c>
      <c r="K68" s="113" t="s">
        <v>854</v>
      </c>
      <c r="L68" s="83">
        <v>717253</v>
      </c>
      <c r="M68" s="190">
        <v>36</v>
      </c>
      <c r="N68" s="191"/>
    </row>
    <row r="69" spans="1:14" ht="18.75" x14ac:dyDescent="0.25">
      <c r="A69" s="232"/>
      <c r="B69" s="86">
        <v>2889</v>
      </c>
      <c r="C69" s="92" t="s">
        <v>862</v>
      </c>
      <c r="D69" s="64" t="s">
        <v>863</v>
      </c>
      <c r="E69" s="54" t="s">
        <v>851</v>
      </c>
      <c r="F69" s="53"/>
      <c r="G69" s="66" t="s">
        <v>852</v>
      </c>
      <c r="H69" s="66" t="s">
        <v>864</v>
      </c>
      <c r="I69" s="66" t="s">
        <v>852</v>
      </c>
      <c r="J69" s="66" t="s">
        <v>864</v>
      </c>
      <c r="K69" s="114" t="s">
        <v>854</v>
      </c>
      <c r="L69" s="83">
        <v>534681</v>
      </c>
      <c r="M69" s="170">
        <v>1</v>
      </c>
      <c r="N69" s="171"/>
    </row>
    <row r="70" spans="1:14" ht="18.75" x14ac:dyDescent="0.25">
      <c r="A70" s="232"/>
      <c r="B70" s="63">
        <v>3475</v>
      </c>
      <c r="C70" s="115" t="s">
        <v>865</v>
      </c>
      <c r="D70" s="87" t="s">
        <v>866</v>
      </c>
      <c r="E70" s="65" t="s">
        <v>851</v>
      </c>
      <c r="F70" s="53"/>
      <c r="G70" s="53" t="s">
        <v>867</v>
      </c>
      <c r="H70" s="55" t="s">
        <v>868</v>
      </c>
      <c r="I70" s="53" t="s">
        <v>867</v>
      </c>
      <c r="J70" s="55" t="s">
        <v>868</v>
      </c>
      <c r="K70" s="68" t="s">
        <v>869</v>
      </c>
      <c r="L70" s="88">
        <v>11381555</v>
      </c>
      <c r="M70" s="174">
        <v>1</v>
      </c>
      <c r="N70" s="171"/>
    </row>
    <row r="71" spans="1:14" ht="18.75" x14ac:dyDescent="0.3">
      <c r="A71" s="232"/>
      <c r="B71" s="69">
        <v>2983</v>
      </c>
      <c r="C71" s="64" t="s">
        <v>870</v>
      </c>
      <c r="D71" s="64" t="s">
        <v>871</v>
      </c>
      <c r="E71" s="54" t="s">
        <v>851</v>
      </c>
      <c r="F71" s="53"/>
      <c r="G71" s="53" t="s">
        <v>852</v>
      </c>
      <c r="H71" s="53" t="s">
        <v>872</v>
      </c>
      <c r="I71" s="53" t="s">
        <v>852</v>
      </c>
      <c r="J71" s="53" t="s">
        <v>872</v>
      </c>
      <c r="K71" s="113" t="s">
        <v>873</v>
      </c>
      <c r="L71" s="83" t="s">
        <v>874</v>
      </c>
      <c r="M71" s="190">
        <v>3</v>
      </c>
      <c r="N71" s="191"/>
    </row>
    <row r="72" spans="1:14" ht="18.75" x14ac:dyDescent="0.3">
      <c r="A72" s="232"/>
      <c r="B72" s="69">
        <v>3086</v>
      </c>
      <c r="C72" s="64" t="s">
        <v>875</v>
      </c>
      <c r="D72" s="64" t="s">
        <v>876</v>
      </c>
      <c r="E72" s="54" t="s">
        <v>877</v>
      </c>
      <c r="F72" s="53" t="s">
        <v>878</v>
      </c>
      <c r="G72" s="53" t="s">
        <v>852</v>
      </c>
      <c r="H72" s="53" t="s">
        <v>879</v>
      </c>
      <c r="I72" s="53" t="s">
        <v>880</v>
      </c>
      <c r="J72" s="53" t="s">
        <v>881</v>
      </c>
      <c r="K72" s="113" t="s">
        <v>528</v>
      </c>
      <c r="L72" s="83" t="s">
        <v>882</v>
      </c>
      <c r="M72" s="190">
        <v>5</v>
      </c>
      <c r="N72" s="191"/>
    </row>
    <row r="73" spans="1:14" ht="18.75" x14ac:dyDescent="0.3">
      <c r="A73" s="232"/>
      <c r="B73" s="69">
        <v>3087</v>
      </c>
      <c r="C73" s="64" t="s">
        <v>883</v>
      </c>
      <c r="D73" s="64" t="s">
        <v>884</v>
      </c>
      <c r="E73" s="54" t="s">
        <v>885</v>
      </c>
      <c r="F73" s="53" t="s">
        <v>886</v>
      </c>
      <c r="G73" s="53" t="s">
        <v>852</v>
      </c>
      <c r="H73" s="53" t="s">
        <v>879</v>
      </c>
      <c r="I73" s="53" t="s">
        <v>852</v>
      </c>
      <c r="J73" s="53" t="s">
        <v>879</v>
      </c>
      <c r="K73" s="113" t="s">
        <v>528</v>
      </c>
      <c r="L73" s="83" t="s">
        <v>887</v>
      </c>
      <c r="M73" s="190">
        <v>2</v>
      </c>
      <c r="N73" s="191"/>
    </row>
    <row r="74" spans="1:14" ht="18.75" x14ac:dyDescent="0.3">
      <c r="A74" s="232"/>
      <c r="B74" s="69">
        <v>3354</v>
      </c>
      <c r="C74" s="64" t="s">
        <v>888</v>
      </c>
      <c r="D74" s="64" t="s">
        <v>889</v>
      </c>
      <c r="E74" s="116" t="s">
        <v>890</v>
      </c>
      <c r="F74" s="53"/>
      <c r="G74" s="53" t="s">
        <v>852</v>
      </c>
      <c r="H74" s="53" t="s">
        <v>879</v>
      </c>
      <c r="I74" s="53" t="s">
        <v>852</v>
      </c>
      <c r="J74" s="53" t="s">
        <v>879</v>
      </c>
      <c r="K74" s="113" t="s">
        <v>528</v>
      </c>
      <c r="L74" s="163" t="s">
        <v>891</v>
      </c>
      <c r="M74" s="192">
        <v>5</v>
      </c>
      <c r="N74" s="191"/>
    </row>
    <row r="75" spans="1:14" ht="18.75" x14ac:dyDescent="0.3">
      <c r="A75" s="232"/>
      <c r="B75" s="69" t="s">
        <v>892</v>
      </c>
      <c r="C75" s="64" t="s">
        <v>893</v>
      </c>
      <c r="D75" s="53" t="s">
        <v>894</v>
      </c>
      <c r="E75" s="54" t="s">
        <v>895</v>
      </c>
      <c r="F75" s="53" t="s">
        <v>896</v>
      </c>
      <c r="G75" s="55" t="s">
        <v>867</v>
      </c>
      <c r="H75" s="55" t="s">
        <v>897</v>
      </c>
      <c r="I75" s="55" t="s">
        <v>867</v>
      </c>
      <c r="J75" s="55" t="s">
        <v>897</v>
      </c>
      <c r="K75" s="56" t="s">
        <v>898</v>
      </c>
      <c r="L75" s="83">
        <v>390001</v>
      </c>
      <c r="M75" s="190">
        <v>7.5</v>
      </c>
      <c r="N75" s="191"/>
    </row>
    <row r="76" spans="1:14" ht="18.75" x14ac:dyDescent="0.25">
      <c r="A76" s="232"/>
      <c r="B76" s="69">
        <v>2938</v>
      </c>
      <c r="C76" s="53" t="s">
        <v>899</v>
      </c>
      <c r="D76" s="53" t="s">
        <v>900</v>
      </c>
      <c r="E76" s="54" t="s">
        <v>851</v>
      </c>
      <c r="F76" s="53"/>
      <c r="G76" s="53" t="s">
        <v>617</v>
      </c>
      <c r="H76" s="53" t="s">
        <v>617</v>
      </c>
      <c r="I76" s="53" t="s">
        <v>617</v>
      </c>
      <c r="J76" s="53" t="s">
        <v>648</v>
      </c>
      <c r="K76" s="56" t="s">
        <v>901</v>
      </c>
      <c r="L76" s="83">
        <v>111426</v>
      </c>
      <c r="M76" s="170">
        <v>8</v>
      </c>
      <c r="N76" s="171"/>
    </row>
    <row r="77" spans="1:14" ht="18.75" x14ac:dyDescent="0.25">
      <c r="A77" s="232"/>
      <c r="B77" s="69">
        <v>3248</v>
      </c>
      <c r="C77" s="53" t="s">
        <v>902</v>
      </c>
      <c r="D77" s="53" t="s">
        <v>903</v>
      </c>
      <c r="E77" s="54" t="s">
        <v>851</v>
      </c>
      <c r="F77" s="53"/>
      <c r="G77" s="53" t="s">
        <v>617</v>
      </c>
      <c r="H77" s="84" t="s">
        <v>904</v>
      </c>
      <c r="I77" s="53" t="s">
        <v>617</v>
      </c>
      <c r="J77" s="84" t="s">
        <v>904</v>
      </c>
      <c r="K77" s="56" t="s">
        <v>901</v>
      </c>
      <c r="L77" s="83">
        <v>105642</v>
      </c>
      <c r="M77" s="170">
        <v>2</v>
      </c>
      <c r="N77" s="171"/>
    </row>
    <row r="78" spans="1:14" ht="18.75" x14ac:dyDescent="0.25">
      <c r="A78" s="232"/>
      <c r="B78" s="69">
        <v>4798</v>
      </c>
      <c r="C78" s="53" t="s">
        <v>905</v>
      </c>
      <c r="D78" s="53" t="s">
        <v>906</v>
      </c>
      <c r="E78" s="116"/>
      <c r="F78" s="53"/>
      <c r="G78" s="53" t="s">
        <v>617</v>
      </c>
      <c r="H78" s="84" t="s">
        <v>907</v>
      </c>
      <c r="I78" s="53"/>
      <c r="J78" s="84"/>
      <c r="K78" s="56" t="s">
        <v>901</v>
      </c>
      <c r="L78" s="83"/>
      <c r="M78" s="193">
        <v>9</v>
      </c>
      <c r="N78" s="171"/>
    </row>
    <row r="79" spans="1:14" ht="18.75" x14ac:dyDescent="0.3">
      <c r="A79" s="232"/>
      <c r="B79" s="69">
        <v>2867</v>
      </c>
      <c r="C79" s="64" t="s">
        <v>908</v>
      </c>
      <c r="D79" s="64" t="s">
        <v>909</v>
      </c>
      <c r="E79" s="54" t="s">
        <v>851</v>
      </c>
      <c r="F79" s="53"/>
      <c r="G79" s="53" t="s">
        <v>867</v>
      </c>
      <c r="H79" s="53" t="s">
        <v>867</v>
      </c>
      <c r="I79" s="53" t="s">
        <v>867</v>
      </c>
      <c r="J79" s="53" t="s">
        <v>867</v>
      </c>
      <c r="K79" s="113" t="s">
        <v>854</v>
      </c>
      <c r="L79" s="83" t="s">
        <v>910</v>
      </c>
      <c r="M79" s="190">
        <v>23</v>
      </c>
      <c r="N79" s="191"/>
    </row>
    <row r="80" spans="1:14" ht="18.75" x14ac:dyDescent="0.3">
      <c r="A80" s="232"/>
      <c r="B80" s="69">
        <v>4329</v>
      </c>
      <c r="C80" s="79" t="s">
        <v>911</v>
      </c>
      <c r="D80" s="84" t="s">
        <v>912</v>
      </c>
      <c r="E80" s="116" t="s">
        <v>913</v>
      </c>
      <c r="F80" s="84" t="s">
        <v>851</v>
      </c>
      <c r="G80" s="84" t="s">
        <v>852</v>
      </c>
      <c r="H80" s="84" t="s">
        <v>853</v>
      </c>
      <c r="I80" s="53"/>
      <c r="J80" s="53"/>
      <c r="K80" s="113" t="s">
        <v>914</v>
      </c>
      <c r="L80" s="154" t="s">
        <v>913</v>
      </c>
      <c r="M80" s="194">
        <v>6.2</v>
      </c>
      <c r="N80" s="191"/>
    </row>
    <row r="81" spans="1:14" ht="18.75" x14ac:dyDescent="0.3">
      <c r="A81" s="232"/>
      <c r="B81" s="69">
        <v>4330</v>
      </c>
      <c r="C81" s="92" t="s">
        <v>915</v>
      </c>
      <c r="D81" s="53" t="s">
        <v>916</v>
      </c>
      <c r="E81" s="54" t="s">
        <v>917</v>
      </c>
      <c r="F81" s="53" t="s">
        <v>851</v>
      </c>
      <c r="G81" s="53" t="s">
        <v>918</v>
      </c>
      <c r="H81" s="53" t="s">
        <v>919</v>
      </c>
      <c r="I81" s="53"/>
      <c r="J81" s="53"/>
      <c r="K81" s="113" t="s">
        <v>914</v>
      </c>
      <c r="L81" s="83">
        <v>30077313</v>
      </c>
      <c r="M81" s="194">
        <v>5.5</v>
      </c>
      <c r="N81" s="191"/>
    </row>
    <row r="82" spans="1:14" ht="18.75" x14ac:dyDescent="0.3">
      <c r="A82" s="232"/>
      <c r="B82" s="69">
        <v>4335</v>
      </c>
      <c r="C82" s="92" t="s">
        <v>920</v>
      </c>
      <c r="D82" s="64" t="s">
        <v>921</v>
      </c>
      <c r="E82" s="65" t="s">
        <v>922</v>
      </c>
      <c r="F82" s="53" t="s">
        <v>851</v>
      </c>
      <c r="G82" s="53" t="s">
        <v>923</v>
      </c>
      <c r="H82" s="55" t="s">
        <v>924</v>
      </c>
      <c r="I82" s="53"/>
      <c r="J82" s="53"/>
      <c r="K82" s="82" t="s">
        <v>914</v>
      </c>
      <c r="L82" s="88">
        <v>10613048</v>
      </c>
      <c r="M82" s="194">
        <v>2.33</v>
      </c>
      <c r="N82" s="191"/>
    </row>
    <row r="83" spans="1:14" ht="18.75" x14ac:dyDescent="0.3">
      <c r="A83" s="232"/>
      <c r="B83" s="69">
        <v>4331</v>
      </c>
      <c r="C83" s="64" t="s">
        <v>925</v>
      </c>
      <c r="D83" s="53" t="s">
        <v>926</v>
      </c>
      <c r="E83" s="54" t="s">
        <v>927</v>
      </c>
      <c r="F83" s="53" t="s">
        <v>851</v>
      </c>
      <c r="G83" s="66" t="s">
        <v>852</v>
      </c>
      <c r="H83" s="66" t="s">
        <v>928</v>
      </c>
      <c r="I83" s="53"/>
      <c r="J83" s="53"/>
      <c r="K83" s="113" t="s">
        <v>914</v>
      </c>
      <c r="L83" s="83" t="s">
        <v>927</v>
      </c>
      <c r="M83" s="194">
        <v>3.6</v>
      </c>
      <c r="N83" s="191"/>
    </row>
    <row r="84" spans="1:14" ht="18.75" x14ac:dyDescent="0.3">
      <c r="A84" s="232"/>
      <c r="B84" s="69">
        <v>4490</v>
      </c>
      <c r="C84" s="64" t="s">
        <v>929</v>
      </c>
      <c r="D84" s="53" t="s">
        <v>930</v>
      </c>
      <c r="E84" s="54" t="s">
        <v>931</v>
      </c>
      <c r="F84" s="53" t="s">
        <v>851</v>
      </c>
      <c r="G84" s="66" t="s">
        <v>852</v>
      </c>
      <c r="H84" s="66" t="s">
        <v>932</v>
      </c>
      <c r="I84" s="53"/>
      <c r="J84" s="53"/>
      <c r="K84" s="113" t="s">
        <v>914</v>
      </c>
      <c r="L84" s="83">
        <v>30059897</v>
      </c>
      <c r="M84" s="194">
        <v>26</v>
      </c>
      <c r="N84" s="191"/>
    </row>
    <row r="85" spans="1:14" ht="18.75" x14ac:dyDescent="0.3">
      <c r="A85" s="232"/>
      <c r="B85" s="69">
        <v>4334</v>
      </c>
      <c r="C85" s="64" t="s">
        <v>933</v>
      </c>
      <c r="D85" s="53" t="s">
        <v>934</v>
      </c>
      <c r="E85" s="54" t="s">
        <v>935</v>
      </c>
      <c r="F85" s="53"/>
      <c r="G85" s="66" t="s">
        <v>936</v>
      </c>
      <c r="H85" s="66"/>
      <c r="I85" s="53"/>
      <c r="J85" s="53"/>
      <c r="K85" s="113" t="s">
        <v>914</v>
      </c>
      <c r="L85" s="83">
        <v>30057816</v>
      </c>
      <c r="M85" s="194">
        <v>2.58</v>
      </c>
      <c r="N85" s="191"/>
    </row>
    <row r="86" spans="1:14" ht="19.5" thickBot="1" x14ac:dyDescent="0.3">
      <c r="A86" s="233"/>
      <c r="B86" s="117">
        <v>4569</v>
      </c>
      <c r="C86" s="118" t="s">
        <v>937</v>
      </c>
      <c r="D86" s="119" t="s">
        <v>938</v>
      </c>
      <c r="E86" s="61" t="s">
        <v>939</v>
      </c>
      <c r="F86" s="59"/>
      <c r="G86" s="59"/>
      <c r="H86" s="61"/>
      <c r="I86" s="61" t="s">
        <v>940</v>
      </c>
      <c r="J86" s="61" t="s">
        <v>940</v>
      </c>
      <c r="K86" s="120" t="s">
        <v>941</v>
      </c>
      <c r="L86" s="164" t="s">
        <v>939</v>
      </c>
      <c r="M86" s="195"/>
      <c r="N86" s="173">
        <v>3</v>
      </c>
    </row>
    <row r="87" spans="1:14" ht="25.15" customHeight="1" x14ac:dyDescent="0.25">
      <c r="A87" s="225" t="s">
        <v>1533</v>
      </c>
      <c r="B87" s="51" t="s">
        <v>942</v>
      </c>
      <c r="C87" s="52" t="s">
        <v>943</v>
      </c>
      <c r="D87" s="53" t="s">
        <v>944</v>
      </c>
      <c r="E87" s="54" t="s">
        <v>945</v>
      </c>
      <c r="F87" s="53" t="s">
        <v>946</v>
      </c>
      <c r="G87" s="53" t="s">
        <v>947</v>
      </c>
      <c r="H87" s="55" t="s">
        <v>948</v>
      </c>
      <c r="I87" s="55" t="s">
        <v>947</v>
      </c>
      <c r="J87" s="55" t="s">
        <v>947</v>
      </c>
      <c r="K87" s="56" t="s">
        <v>949</v>
      </c>
      <c r="L87" s="83" t="s">
        <v>950</v>
      </c>
      <c r="M87" s="170"/>
      <c r="N87" s="177">
        <v>1</v>
      </c>
    </row>
    <row r="88" spans="1:14" ht="25.15" customHeight="1" x14ac:dyDescent="0.25">
      <c r="A88" s="226"/>
      <c r="B88" s="121" t="s">
        <v>951</v>
      </c>
      <c r="C88" s="52" t="s">
        <v>952</v>
      </c>
      <c r="D88" s="53" t="s">
        <v>952</v>
      </c>
      <c r="E88" s="54"/>
      <c r="F88" s="64" t="s">
        <v>953</v>
      </c>
      <c r="G88" s="53"/>
      <c r="H88" s="55"/>
      <c r="I88" s="55" t="s">
        <v>954</v>
      </c>
      <c r="J88" s="55" t="s">
        <v>955</v>
      </c>
      <c r="K88" s="56" t="s">
        <v>92</v>
      </c>
      <c r="L88" s="83"/>
      <c r="M88" s="170"/>
      <c r="N88" s="196">
        <v>1</v>
      </c>
    </row>
    <row r="89" spans="1:14" ht="25.15" customHeight="1" thickBot="1" x14ac:dyDescent="0.3">
      <c r="A89" s="226"/>
      <c r="B89" s="122" t="s">
        <v>956</v>
      </c>
      <c r="C89" s="64" t="s">
        <v>957</v>
      </c>
      <c r="D89" s="53" t="s">
        <v>958</v>
      </c>
      <c r="E89" s="53">
        <v>390509</v>
      </c>
      <c r="F89" s="53" t="s">
        <v>959</v>
      </c>
      <c r="G89" s="53"/>
      <c r="H89" s="53"/>
      <c r="I89" s="53" t="s">
        <v>960</v>
      </c>
      <c r="J89" s="53" t="s">
        <v>960</v>
      </c>
      <c r="K89" s="113" t="s">
        <v>92</v>
      </c>
      <c r="L89" s="83" t="s">
        <v>959</v>
      </c>
      <c r="M89" s="197"/>
      <c r="N89" s="171">
        <v>1</v>
      </c>
    </row>
    <row r="90" spans="1:14" ht="18.75" x14ac:dyDescent="0.25">
      <c r="A90" s="222" t="s">
        <v>961</v>
      </c>
      <c r="B90" s="45" t="s">
        <v>962</v>
      </c>
      <c r="C90" s="46" t="s">
        <v>963</v>
      </c>
      <c r="D90" s="47" t="s">
        <v>964</v>
      </c>
      <c r="E90" s="48" t="s">
        <v>965</v>
      </c>
      <c r="F90" s="47" t="s">
        <v>966</v>
      </c>
      <c r="G90" s="47" t="s">
        <v>967</v>
      </c>
      <c r="H90" s="49" t="s">
        <v>968</v>
      </c>
      <c r="I90" s="49" t="s">
        <v>711</v>
      </c>
      <c r="J90" s="49" t="s">
        <v>719</v>
      </c>
      <c r="K90" s="50" t="s">
        <v>688</v>
      </c>
      <c r="L90" s="150">
        <v>655101</v>
      </c>
      <c r="M90" s="176">
        <v>6.5</v>
      </c>
      <c r="N90" s="177"/>
    </row>
    <row r="91" spans="1:14" ht="18.75" x14ac:dyDescent="0.25">
      <c r="A91" s="223"/>
      <c r="B91" s="51" t="s">
        <v>969</v>
      </c>
      <c r="C91" s="52" t="s">
        <v>970</v>
      </c>
      <c r="D91" s="53" t="s">
        <v>971</v>
      </c>
      <c r="E91" s="54" t="s">
        <v>972</v>
      </c>
      <c r="F91" s="53" t="s">
        <v>973</v>
      </c>
      <c r="G91" s="53" t="s">
        <v>974</v>
      </c>
      <c r="H91" s="55" t="s">
        <v>975</v>
      </c>
      <c r="I91" s="55" t="s">
        <v>976</v>
      </c>
      <c r="J91" s="55" t="s">
        <v>977</v>
      </c>
      <c r="K91" s="56" t="s">
        <v>688</v>
      </c>
      <c r="L91" s="83">
        <v>655180</v>
      </c>
      <c r="M91" s="170">
        <f>2-0.1+1+1+1-0.05-0.05-0.01-0.05-0.05-0.1-0.1-0.1-0.05-0.1-0.4-0.04-0.04</f>
        <v>3.7600000000000029</v>
      </c>
      <c r="N91" s="171"/>
    </row>
    <row r="92" spans="1:14" ht="18.75" x14ac:dyDescent="0.25">
      <c r="A92" s="223"/>
      <c r="B92" s="51" t="s">
        <v>978</v>
      </c>
      <c r="C92" s="52" t="s">
        <v>979</v>
      </c>
      <c r="D92" s="53" t="s">
        <v>980</v>
      </c>
      <c r="E92" s="54" t="s">
        <v>981</v>
      </c>
      <c r="F92" s="53" t="s">
        <v>982</v>
      </c>
      <c r="G92" s="53" t="s">
        <v>967</v>
      </c>
      <c r="H92" s="55" t="s">
        <v>983</v>
      </c>
      <c r="I92" s="55" t="s">
        <v>984</v>
      </c>
      <c r="J92" s="55" t="s">
        <v>985</v>
      </c>
      <c r="K92" s="56" t="s">
        <v>688</v>
      </c>
      <c r="L92" s="83">
        <v>655801</v>
      </c>
      <c r="M92" s="170">
        <f>3-1.25-0.75-0.25+2-0.5-0.25-0.25+1-0.25</f>
        <v>2.5</v>
      </c>
      <c r="N92" s="171"/>
    </row>
    <row r="93" spans="1:14" ht="18.75" x14ac:dyDescent="0.25">
      <c r="A93" s="223"/>
      <c r="B93" s="51" t="s">
        <v>986</v>
      </c>
      <c r="C93" s="52" t="s">
        <v>987</v>
      </c>
      <c r="D93" s="53" t="s">
        <v>988</v>
      </c>
      <c r="E93" s="54" t="s">
        <v>989</v>
      </c>
      <c r="F93" s="53" t="s">
        <v>990</v>
      </c>
      <c r="G93" s="53" t="s">
        <v>967</v>
      </c>
      <c r="H93" s="55" t="s">
        <v>968</v>
      </c>
      <c r="I93" s="55" t="s">
        <v>726</v>
      </c>
      <c r="J93" s="55" t="s">
        <v>968</v>
      </c>
      <c r="K93" s="56" t="s">
        <v>688</v>
      </c>
      <c r="L93" s="83">
        <v>650261</v>
      </c>
      <c r="M93" s="170">
        <v>2</v>
      </c>
      <c r="N93" s="171"/>
    </row>
    <row r="94" spans="1:14" ht="18.75" x14ac:dyDescent="0.25">
      <c r="A94" s="223"/>
      <c r="B94" s="51" t="s">
        <v>991</v>
      </c>
      <c r="C94" s="52" t="s">
        <v>992</v>
      </c>
      <c r="D94" s="53" t="s">
        <v>993</v>
      </c>
      <c r="E94" s="54" t="s">
        <v>994</v>
      </c>
      <c r="F94" s="53" t="s">
        <v>995</v>
      </c>
      <c r="G94" s="53" t="s">
        <v>996</v>
      </c>
      <c r="H94" s="55" t="s">
        <v>997</v>
      </c>
      <c r="I94" s="53" t="s">
        <v>996</v>
      </c>
      <c r="J94" s="55" t="s">
        <v>997</v>
      </c>
      <c r="K94" s="56" t="s">
        <v>688</v>
      </c>
      <c r="L94" s="83">
        <v>655090</v>
      </c>
      <c r="M94" s="170">
        <v>5.25</v>
      </c>
      <c r="N94" s="171"/>
    </row>
    <row r="95" spans="1:14" ht="18.75" x14ac:dyDescent="0.25">
      <c r="A95" s="223"/>
      <c r="B95" s="51">
        <v>2242</v>
      </c>
      <c r="C95" s="52" t="s">
        <v>998</v>
      </c>
      <c r="D95" s="53" t="s">
        <v>999</v>
      </c>
      <c r="E95" s="54" t="s">
        <v>1000</v>
      </c>
      <c r="F95" s="53" t="s">
        <v>1001</v>
      </c>
      <c r="G95" s="53" t="s">
        <v>1002</v>
      </c>
      <c r="H95" s="53" t="s">
        <v>719</v>
      </c>
      <c r="I95" s="53" t="s">
        <v>1002</v>
      </c>
      <c r="J95" s="53" t="s">
        <v>719</v>
      </c>
      <c r="K95" s="56" t="s">
        <v>1003</v>
      </c>
      <c r="L95" s="83">
        <v>205012</v>
      </c>
      <c r="M95" s="170">
        <v>3</v>
      </c>
      <c r="N95" s="171"/>
    </row>
    <row r="96" spans="1:14" ht="18.75" x14ac:dyDescent="0.25">
      <c r="A96" s="223"/>
      <c r="B96" s="51" t="s">
        <v>1004</v>
      </c>
      <c r="C96" s="52" t="s">
        <v>1005</v>
      </c>
      <c r="D96" s="53" t="s">
        <v>1006</v>
      </c>
      <c r="E96" s="54" t="s">
        <v>1007</v>
      </c>
      <c r="F96" s="53" t="s">
        <v>1008</v>
      </c>
      <c r="G96" s="53" t="s">
        <v>996</v>
      </c>
      <c r="H96" s="55" t="s">
        <v>997</v>
      </c>
      <c r="I96" s="53" t="s">
        <v>996</v>
      </c>
      <c r="J96" s="55" t="s">
        <v>997</v>
      </c>
      <c r="K96" s="56" t="s">
        <v>688</v>
      </c>
      <c r="L96" s="83"/>
      <c r="M96" s="170">
        <v>2</v>
      </c>
      <c r="N96" s="171"/>
    </row>
    <row r="97" spans="1:14" ht="18.75" x14ac:dyDescent="0.25">
      <c r="A97" s="223"/>
      <c r="B97" s="51">
        <v>3204</v>
      </c>
      <c r="C97" s="52" t="s">
        <v>1009</v>
      </c>
      <c r="D97" s="53" t="s">
        <v>1010</v>
      </c>
      <c r="E97" s="54" t="s">
        <v>1011</v>
      </c>
      <c r="F97" s="53" t="s">
        <v>1012</v>
      </c>
      <c r="G97" s="53" t="s">
        <v>967</v>
      </c>
      <c r="H97" s="55" t="s">
        <v>968</v>
      </c>
      <c r="I97" s="53" t="s">
        <v>967</v>
      </c>
      <c r="J97" s="55" t="s">
        <v>968</v>
      </c>
      <c r="K97" s="56" t="s">
        <v>688</v>
      </c>
      <c r="L97" s="83"/>
      <c r="M97" s="170">
        <v>2</v>
      </c>
      <c r="N97" s="171"/>
    </row>
    <row r="98" spans="1:14" ht="18.75" x14ac:dyDescent="0.25">
      <c r="A98" s="223"/>
      <c r="B98" s="51">
        <v>3526</v>
      </c>
      <c r="C98" s="52" t="s">
        <v>1013</v>
      </c>
      <c r="D98" s="53" t="s">
        <v>1014</v>
      </c>
      <c r="E98" s="54" t="s">
        <v>1015</v>
      </c>
      <c r="F98" s="53" t="s">
        <v>1016</v>
      </c>
      <c r="G98" s="53" t="s">
        <v>852</v>
      </c>
      <c r="H98" s="53" t="s">
        <v>725</v>
      </c>
      <c r="I98" s="53" t="s">
        <v>852</v>
      </c>
      <c r="J98" s="53" t="s">
        <v>725</v>
      </c>
      <c r="K98" s="56" t="s">
        <v>528</v>
      </c>
      <c r="L98" s="83" t="s">
        <v>1017</v>
      </c>
      <c r="M98" s="170">
        <v>1</v>
      </c>
      <c r="N98" s="171"/>
    </row>
    <row r="99" spans="1:14" ht="18.75" x14ac:dyDescent="0.25">
      <c r="A99" s="223"/>
      <c r="B99" s="51">
        <v>2835</v>
      </c>
      <c r="C99" s="52" t="s">
        <v>1018</v>
      </c>
      <c r="D99" s="53" t="s">
        <v>1019</v>
      </c>
      <c r="E99" s="54" t="s">
        <v>1020</v>
      </c>
      <c r="F99" s="53" t="s">
        <v>1021</v>
      </c>
      <c r="G99" s="53" t="s">
        <v>967</v>
      </c>
      <c r="H99" s="55" t="s">
        <v>983</v>
      </c>
      <c r="I99" s="53" t="s">
        <v>996</v>
      </c>
      <c r="J99" s="55" t="s">
        <v>997</v>
      </c>
      <c r="K99" s="56" t="s">
        <v>688</v>
      </c>
      <c r="L99" s="83"/>
      <c r="M99" s="170">
        <v>1</v>
      </c>
      <c r="N99" s="171"/>
    </row>
    <row r="100" spans="1:14" ht="18.75" x14ac:dyDescent="0.25">
      <c r="A100" s="223"/>
      <c r="B100" s="51">
        <v>2833</v>
      </c>
      <c r="C100" s="52" t="s">
        <v>1022</v>
      </c>
      <c r="D100" s="53" t="s">
        <v>1023</v>
      </c>
      <c r="E100" s="54" t="s">
        <v>1024</v>
      </c>
      <c r="F100" s="53" t="s">
        <v>1025</v>
      </c>
      <c r="G100" s="53" t="s">
        <v>974</v>
      </c>
      <c r="H100" s="53" t="s">
        <v>1026</v>
      </c>
      <c r="I100" s="53" t="s">
        <v>976</v>
      </c>
      <c r="J100" s="53" t="s">
        <v>1027</v>
      </c>
      <c r="K100" s="56" t="s">
        <v>1028</v>
      </c>
      <c r="L100" s="83"/>
      <c r="M100" s="170">
        <f>0.94-0.016</f>
        <v>0.92399999999999993</v>
      </c>
      <c r="N100" s="171"/>
    </row>
    <row r="101" spans="1:14" ht="18.75" x14ac:dyDescent="0.25">
      <c r="A101" s="223"/>
      <c r="B101" s="51" t="s">
        <v>1029</v>
      </c>
      <c r="C101" s="52" t="s">
        <v>1030</v>
      </c>
      <c r="D101" s="53" t="s">
        <v>1031</v>
      </c>
      <c r="E101" s="54" t="s">
        <v>1032</v>
      </c>
      <c r="F101" s="53" t="s">
        <v>1033</v>
      </c>
      <c r="G101" s="53" t="s">
        <v>725</v>
      </c>
      <c r="H101" s="55" t="s">
        <v>1034</v>
      </c>
      <c r="I101" s="55" t="s">
        <v>819</v>
      </c>
      <c r="J101" s="55" t="s">
        <v>1035</v>
      </c>
      <c r="K101" s="56" t="s">
        <v>528</v>
      </c>
      <c r="L101" s="83" t="s">
        <v>1036</v>
      </c>
      <c r="M101" s="170">
        <v>16</v>
      </c>
      <c r="N101" s="171"/>
    </row>
    <row r="102" spans="1:14" ht="18.75" x14ac:dyDescent="0.25">
      <c r="A102" s="223"/>
      <c r="B102" s="51" t="s">
        <v>1037</v>
      </c>
      <c r="C102" s="52" t="s">
        <v>1038</v>
      </c>
      <c r="D102" s="53" t="s">
        <v>1039</v>
      </c>
      <c r="E102" s="54" t="s">
        <v>1040</v>
      </c>
      <c r="F102" s="53"/>
      <c r="G102" s="53" t="s">
        <v>725</v>
      </c>
      <c r="H102" s="55" t="s">
        <v>1034</v>
      </c>
      <c r="I102" s="55"/>
      <c r="J102" s="55"/>
      <c r="K102" s="56"/>
      <c r="L102" s="83" t="s">
        <v>1041</v>
      </c>
      <c r="M102" s="170">
        <v>10</v>
      </c>
      <c r="N102" s="171"/>
    </row>
    <row r="103" spans="1:14" ht="18.75" x14ac:dyDescent="0.25">
      <c r="A103" s="223"/>
      <c r="B103" s="51" t="s">
        <v>1042</v>
      </c>
      <c r="C103" s="52" t="s">
        <v>1043</v>
      </c>
      <c r="D103" s="53" t="s">
        <v>1044</v>
      </c>
      <c r="E103" s="54" t="s">
        <v>1045</v>
      </c>
      <c r="F103" s="53" t="s">
        <v>1046</v>
      </c>
      <c r="G103" s="53" t="s">
        <v>725</v>
      </c>
      <c r="H103" s="55" t="s">
        <v>1034</v>
      </c>
      <c r="I103" s="55" t="s">
        <v>940</v>
      </c>
      <c r="J103" s="55" t="s">
        <v>1047</v>
      </c>
      <c r="K103" s="56" t="s">
        <v>528</v>
      </c>
      <c r="L103" s="83" t="s">
        <v>1048</v>
      </c>
      <c r="M103" s="170">
        <v>11.25</v>
      </c>
      <c r="N103" s="171"/>
    </row>
    <row r="104" spans="1:14" ht="18.75" x14ac:dyDescent="0.25">
      <c r="A104" s="223"/>
      <c r="B104" s="51" t="s">
        <v>1049</v>
      </c>
      <c r="C104" s="52" t="s">
        <v>1050</v>
      </c>
      <c r="D104" s="53" t="s">
        <v>1051</v>
      </c>
      <c r="E104" s="54" t="s">
        <v>1052</v>
      </c>
      <c r="F104" s="53" t="s">
        <v>1053</v>
      </c>
      <c r="G104" s="53" t="s">
        <v>1002</v>
      </c>
      <c r="H104" s="55" t="s">
        <v>1054</v>
      </c>
      <c r="I104" s="55" t="s">
        <v>819</v>
      </c>
      <c r="J104" s="55" t="s">
        <v>1055</v>
      </c>
      <c r="K104" s="56"/>
      <c r="L104" s="83">
        <v>2619</v>
      </c>
      <c r="M104" s="170">
        <f>1-0.25+4-0.25-0.25-0.25</f>
        <v>4</v>
      </c>
      <c r="N104" s="171"/>
    </row>
    <row r="105" spans="1:14" ht="18.75" x14ac:dyDescent="0.25">
      <c r="A105" s="223"/>
      <c r="B105" s="63" t="s">
        <v>1056</v>
      </c>
      <c r="C105" s="115" t="s">
        <v>1057</v>
      </c>
      <c r="D105" s="66" t="s">
        <v>1058</v>
      </c>
      <c r="E105" s="65" t="s">
        <v>1059</v>
      </c>
      <c r="F105" s="66" t="s">
        <v>1060</v>
      </c>
      <c r="G105" s="66" t="s">
        <v>974</v>
      </c>
      <c r="H105" s="67" t="s">
        <v>1061</v>
      </c>
      <c r="I105" s="67" t="s">
        <v>974</v>
      </c>
      <c r="J105" s="67" t="s">
        <v>1061</v>
      </c>
      <c r="K105" s="68"/>
      <c r="L105" s="88"/>
      <c r="M105" s="174">
        <v>9</v>
      </c>
      <c r="N105" s="175"/>
    </row>
    <row r="106" spans="1:14" ht="19.5" thickBot="1" x14ac:dyDescent="0.3">
      <c r="A106" s="224"/>
      <c r="B106" s="57"/>
      <c r="C106" s="58" t="s">
        <v>1062</v>
      </c>
      <c r="D106" s="59" t="s">
        <v>1062</v>
      </c>
      <c r="E106" s="60"/>
      <c r="F106" s="59"/>
      <c r="G106" s="59" t="s">
        <v>1063</v>
      </c>
      <c r="H106" s="61" t="s">
        <v>1063</v>
      </c>
      <c r="I106" s="59"/>
      <c r="J106" s="61"/>
      <c r="K106" s="62"/>
      <c r="L106" s="100"/>
      <c r="M106" s="172">
        <v>3.2</v>
      </c>
      <c r="N106" s="173"/>
    </row>
    <row r="107" spans="1:14" ht="18.75" x14ac:dyDescent="0.3">
      <c r="A107" s="223" t="s">
        <v>1064</v>
      </c>
      <c r="B107" s="78">
        <v>4316</v>
      </c>
      <c r="C107" s="104" t="s">
        <v>1065</v>
      </c>
      <c r="D107" s="123" t="s">
        <v>1066</v>
      </c>
      <c r="E107" s="124">
        <v>44762</v>
      </c>
      <c r="F107" s="84" t="s">
        <v>1067</v>
      </c>
      <c r="G107" s="84" t="s">
        <v>1068</v>
      </c>
      <c r="H107" s="101" t="s">
        <v>1069</v>
      </c>
      <c r="I107" s="84" t="s">
        <v>1068</v>
      </c>
      <c r="J107" s="53" t="s">
        <v>1069</v>
      </c>
      <c r="K107" s="56" t="s">
        <v>941</v>
      </c>
      <c r="L107" s="163"/>
      <c r="M107" s="192">
        <v>3</v>
      </c>
      <c r="N107" s="198"/>
    </row>
    <row r="108" spans="1:14" ht="18.75" x14ac:dyDescent="0.3">
      <c r="A108" s="223"/>
      <c r="B108" s="78">
        <v>4368</v>
      </c>
      <c r="C108" s="104" t="s">
        <v>1070</v>
      </c>
      <c r="D108" s="125" t="s">
        <v>1070</v>
      </c>
      <c r="E108" s="116" t="s">
        <v>1071</v>
      </c>
      <c r="F108" s="84"/>
      <c r="G108" s="84" t="s">
        <v>948</v>
      </c>
      <c r="H108" s="101" t="s">
        <v>948</v>
      </c>
      <c r="I108" s="101" t="s">
        <v>948</v>
      </c>
      <c r="J108" s="101" t="s">
        <v>948</v>
      </c>
      <c r="K108" s="56" t="s">
        <v>1072</v>
      </c>
      <c r="L108" s="163"/>
      <c r="M108" s="192">
        <v>1</v>
      </c>
      <c r="N108" s="198"/>
    </row>
    <row r="109" spans="1:14" ht="18.75" x14ac:dyDescent="0.25">
      <c r="A109" s="223"/>
      <c r="B109" s="51">
        <v>2319</v>
      </c>
      <c r="C109" s="52" t="s">
        <v>1073</v>
      </c>
      <c r="D109" s="53" t="s">
        <v>1074</v>
      </c>
      <c r="E109" s="54" t="s">
        <v>1075</v>
      </c>
      <c r="F109" s="53" t="s">
        <v>1076</v>
      </c>
      <c r="G109" s="53" t="s">
        <v>947</v>
      </c>
      <c r="H109" s="55" t="s">
        <v>1077</v>
      </c>
      <c r="I109" s="55" t="s">
        <v>1078</v>
      </c>
      <c r="J109" s="55" t="s">
        <v>1079</v>
      </c>
      <c r="K109" s="56"/>
      <c r="L109" s="83"/>
      <c r="M109" s="170">
        <v>15</v>
      </c>
      <c r="N109" s="171"/>
    </row>
    <row r="110" spans="1:14" ht="18.75" x14ac:dyDescent="0.25">
      <c r="A110" s="223"/>
      <c r="B110" s="51">
        <v>4009</v>
      </c>
      <c r="C110" s="52" t="s">
        <v>1080</v>
      </c>
      <c r="D110" s="53" t="s">
        <v>1081</v>
      </c>
      <c r="E110" s="54" t="s">
        <v>1082</v>
      </c>
      <c r="F110" s="126" t="s">
        <v>1083</v>
      </c>
      <c r="G110" s="53" t="s">
        <v>732</v>
      </c>
      <c r="H110" s="55" t="s">
        <v>732</v>
      </c>
      <c r="I110" s="55" t="s">
        <v>1084</v>
      </c>
      <c r="J110" s="55" t="s">
        <v>1085</v>
      </c>
      <c r="K110" s="56" t="s">
        <v>1086</v>
      </c>
      <c r="L110" s="83"/>
      <c r="M110" s="170">
        <v>4</v>
      </c>
      <c r="N110" s="171"/>
    </row>
    <row r="111" spans="1:14" ht="18.75" x14ac:dyDescent="0.3">
      <c r="A111" s="223"/>
      <c r="B111" s="51">
        <v>2324</v>
      </c>
      <c r="C111" s="52" t="s">
        <v>1087</v>
      </c>
      <c r="D111" s="53" t="s">
        <v>1088</v>
      </c>
      <c r="E111" s="54">
        <v>54816</v>
      </c>
      <c r="F111" s="53" t="s">
        <v>1089</v>
      </c>
      <c r="G111" s="53" t="s">
        <v>1090</v>
      </c>
      <c r="H111" s="55" t="s">
        <v>1079</v>
      </c>
      <c r="I111" s="55" t="s">
        <v>1078</v>
      </c>
      <c r="J111" s="55" t="s">
        <v>1079</v>
      </c>
      <c r="K111" s="56"/>
      <c r="L111" s="83"/>
      <c r="M111" s="190">
        <v>26</v>
      </c>
      <c r="N111" s="191"/>
    </row>
    <row r="112" spans="1:14" ht="18.75" x14ac:dyDescent="0.3">
      <c r="A112" s="223"/>
      <c r="B112" s="51">
        <v>4489</v>
      </c>
      <c r="C112" s="52" t="s">
        <v>1091</v>
      </c>
      <c r="D112" s="53" t="s">
        <v>1091</v>
      </c>
      <c r="E112" s="54" t="s">
        <v>1092</v>
      </c>
      <c r="F112" s="53"/>
      <c r="G112" s="53" t="s">
        <v>1078</v>
      </c>
      <c r="H112" s="55" t="s">
        <v>1078</v>
      </c>
      <c r="I112" s="55"/>
      <c r="J112" s="55"/>
      <c r="K112" s="56" t="s">
        <v>1093</v>
      </c>
      <c r="L112" s="83">
        <v>522</v>
      </c>
      <c r="M112" s="190">
        <v>1</v>
      </c>
      <c r="N112" s="191"/>
    </row>
    <row r="113" spans="1:14" ht="18.75" x14ac:dyDescent="0.25">
      <c r="A113" s="223"/>
      <c r="B113" s="51">
        <v>2327</v>
      </c>
      <c r="C113" s="52" t="s">
        <v>1094</v>
      </c>
      <c r="D113" s="53" t="s">
        <v>1095</v>
      </c>
      <c r="E113" s="54">
        <v>12064</v>
      </c>
      <c r="F113" s="53"/>
      <c r="G113" s="53" t="s">
        <v>1096</v>
      </c>
      <c r="H113" s="55" t="s">
        <v>1097</v>
      </c>
      <c r="I113" s="55"/>
      <c r="J113" s="55"/>
      <c r="K113" s="56"/>
      <c r="L113" s="83"/>
      <c r="M113" s="170">
        <v>1</v>
      </c>
      <c r="N113" s="171"/>
    </row>
    <row r="114" spans="1:14" ht="18.75" x14ac:dyDescent="0.25">
      <c r="A114" s="223"/>
      <c r="B114" s="51">
        <v>2190</v>
      </c>
      <c r="C114" s="52" t="s">
        <v>1098</v>
      </c>
      <c r="D114" s="53" t="s">
        <v>1099</v>
      </c>
      <c r="E114" s="54" t="s">
        <v>1100</v>
      </c>
      <c r="F114" s="53" t="s">
        <v>1101</v>
      </c>
      <c r="G114" s="53" t="s">
        <v>1102</v>
      </c>
      <c r="H114" s="55" t="s">
        <v>1103</v>
      </c>
      <c r="I114" s="55" t="s">
        <v>1104</v>
      </c>
      <c r="J114" s="55" t="s">
        <v>1105</v>
      </c>
      <c r="K114" s="56" t="s">
        <v>1106</v>
      </c>
      <c r="L114" s="83" t="s">
        <v>1107</v>
      </c>
      <c r="M114" s="170">
        <v>1.5</v>
      </c>
      <c r="N114" s="171"/>
    </row>
    <row r="115" spans="1:14" ht="18.75" x14ac:dyDescent="0.25">
      <c r="A115" s="223"/>
      <c r="B115" s="51">
        <v>2694</v>
      </c>
      <c r="C115" s="52" t="s">
        <v>1108</v>
      </c>
      <c r="D115" s="53" t="s">
        <v>1109</v>
      </c>
      <c r="E115" s="54" t="s">
        <v>1110</v>
      </c>
      <c r="F115" s="53"/>
      <c r="G115" s="53" t="s">
        <v>585</v>
      </c>
      <c r="H115" s="55" t="s">
        <v>1111</v>
      </c>
      <c r="I115" s="55"/>
      <c r="J115" s="55"/>
      <c r="K115" s="56" t="s">
        <v>1112</v>
      </c>
      <c r="L115" s="83" t="s">
        <v>1113</v>
      </c>
      <c r="M115" s="170">
        <v>1</v>
      </c>
      <c r="N115" s="171"/>
    </row>
    <row r="116" spans="1:14" ht="18.75" x14ac:dyDescent="0.25">
      <c r="A116" s="223"/>
      <c r="B116" s="51">
        <v>2341</v>
      </c>
      <c r="C116" s="52" t="s">
        <v>1114</v>
      </c>
      <c r="D116" s="53" t="s">
        <v>1115</v>
      </c>
      <c r="E116" s="54" t="s">
        <v>1116</v>
      </c>
      <c r="F116" s="64" t="s">
        <v>1117</v>
      </c>
      <c r="G116" s="53" t="s">
        <v>686</v>
      </c>
      <c r="H116" s="55" t="s">
        <v>1118</v>
      </c>
      <c r="I116" s="55" t="s">
        <v>1119</v>
      </c>
      <c r="J116" s="55" t="s">
        <v>1120</v>
      </c>
      <c r="K116" s="56"/>
      <c r="L116" s="83"/>
      <c r="M116" s="170">
        <v>11</v>
      </c>
      <c r="N116" s="171"/>
    </row>
    <row r="117" spans="1:14" ht="18.75" x14ac:dyDescent="0.25">
      <c r="A117" s="223"/>
      <c r="B117" s="51">
        <v>2733</v>
      </c>
      <c r="C117" s="52" t="s">
        <v>1121</v>
      </c>
      <c r="D117" s="53" t="s">
        <v>1122</v>
      </c>
      <c r="E117" s="54" t="s">
        <v>851</v>
      </c>
      <c r="F117" s="53"/>
      <c r="G117" s="53" t="s">
        <v>617</v>
      </c>
      <c r="H117" s="55" t="s">
        <v>617</v>
      </c>
      <c r="I117" s="55"/>
      <c r="J117" s="55"/>
      <c r="K117" s="56" t="s">
        <v>1123</v>
      </c>
      <c r="L117" s="83" t="s">
        <v>1124</v>
      </c>
      <c r="M117" s="170">
        <v>7</v>
      </c>
      <c r="N117" s="171">
        <v>0.5</v>
      </c>
    </row>
    <row r="118" spans="1:14" ht="18.75" x14ac:dyDescent="0.25">
      <c r="A118" s="223"/>
      <c r="B118" s="51">
        <v>3485</v>
      </c>
      <c r="C118" s="52" t="s">
        <v>1125</v>
      </c>
      <c r="D118" s="64" t="s">
        <v>1126</v>
      </c>
      <c r="E118" s="54">
        <v>978253</v>
      </c>
      <c r="F118" s="53"/>
      <c r="G118" s="53" t="s">
        <v>923</v>
      </c>
      <c r="H118" s="55" t="s">
        <v>1127</v>
      </c>
      <c r="I118" s="55"/>
      <c r="J118" s="55"/>
      <c r="K118" s="56"/>
      <c r="L118" s="83"/>
      <c r="M118" s="170">
        <f>0.75-0.125</f>
        <v>0.625</v>
      </c>
      <c r="N118" s="171"/>
    </row>
    <row r="119" spans="1:14" ht="18.75" x14ac:dyDescent="0.25">
      <c r="A119" s="223"/>
      <c r="B119" s="127">
        <v>4873</v>
      </c>
      <c r="C119" s="128" t="s">
        <v>1128</v>
      </c>
      <c r="D119" s="87" t="s">
        <v>1129</v>
      </c>
      <c r="E119" s="116" t="s">
        <v>1130</v>
      </c>
      <c r="F119" s="53"/>
      <c r="G119" s="84" t="s">
        <v>1131</v>
      </c>
      <c r="H119" s="84" t="s">
        <v>1131</v>
      </c>
      <c r="I119" s="101"/>
      <c r="J119" s="101"/>
      <c r="K119" s="129"/>
      <c r="L119" s="83"/>
      <c r="M119" s="170">
        <v>3</v>
      </c>
      <c r="N119" s="171"/>
    </row>
    <row r="120" spans="1:14" ht="37.5" x14ac:dyDescent="0.25">
      <c r="A120" s="223"/>
      <c r="B120" s="127" t="s">
        <v>1132</v>
      </c>
      <c r="C120" s="128" t="s">
        <v>1133</v>
      </c>
      <c r="D120" s="64" t="s">
        <v>1133</v>
      </c>
      <c r="E120" s="116" t="s">
        <v>1134</v>
      </c>
      <c r="F120" s="53" t="s">
        <v>1135</v>
      </c>
      <c r="G120" s="84" t="s">
        <v>1136</v>
      </c>
      <c r="H120" s="84" t="s">
        <v>1111</v>
      </c>
      <c r="I120" s="84" t="s">
        <v>1136</v>
      </c>
      <c r="J120" s="84" t="s">
        <v>1111</v>
      </c>
      <c r="K120" s="129" t="s">
        <v>1137</v>
      </c>
      <c r="L120" s="83" t="s">
        <v>1138</v>
      </c>
      <c r="M120" s="170"/>
      <c r="N120" s="171">
        <v>5</v>
      </c>
    </row>
    <row r="121" spans="1:14" ht="18.75" x14ac:dyDescent="0.25">
      <c r="A121" s="223"/>
      <c r="B121" s="127">
        <v>2187</v>
      </c>
      <c r="C121" s="128" t="s">
        <v>1139</v>
      </c>
      <c r="D121" s="87" t="s">
        <v>1140</v>
      </c>
      <c r="E121" s="116" t="s">
        <v>1141</v>
      </c>
      <c r="F121" s="53" t="s">
        <v>1142</v>
      </c>
      <c r="G121" s="84" t="s">
        <v>686</v>
      </c>
      <c r="H121" s="101" t="s">
        <v>687</v>
      </c>
      <c r="I121" s="101" t="s">
        <v>1143</v>
      </c>
      <c r="J121" s="101" t="s">
        <v>1144</v>
      </c>
      <c r="K121" s="129" t="s">
        <v>688</v>
      </c>
      <c r="L121" s="83">
        <v>188271</v>
      </c>
      <c r="M121" s="170">
        <v>1.1499999999999999</v>
      </c>
      <c r="N121" s="171"/>
    </row>
    <row r="122" spans="1:14" ht="19.5" thickBot="1" x14ac:dyDescent="0.3">
      <c r="A122" s="224"/>
      <c r="B122" s="57">
        <v>2189</v>
      </c>
      <c r="C122" s="58" t="s">
        <v>1145</v>
      </c>
      <c r="D122" s="59" t="s">
        <v>1146</v>
      </c>
      <c r="E122" s="60" t="s">
        <v>1147</v>
      </c>
      <c r="F122" s="59" t="s">
        <v>1148</v>
      </c>
      <c r="G122" s="59" t="s">
        <v>504</v>
      </c>
      <c r="H122" s="61" t="s">
        <v>505</v>
      </c>
      <c r="I122" s="59" t="s">
        <v>1149</v>
      </c>
      <c r="J122" s="61" t="s">
        <v>1150</v>
      </c>
      <c r="K122" s="62" t="s">
        <v>688</v>
      </c>
      <c r="L122" s="100">
        <v>227261</v>
      </c>
      <c r="M122" s="172"/>
      <c r="N122" s="173">
        <v>3.75</v>
      </c>
    </row>
    <row r="123" spans="1:14" ht="18.75" x14ac:dyDescent="0.25">
      <c r="A123" s="222" t="s">
        <v>1151</v>
      </c>
      <c r="B123" s="130">
        <v>3841</v>
      </c>
      <c r="C123" s="71" t="s">
        <v>1152</v>
      </c>
      <c r="D123" s="131" t="s">
        <v>1153</v>
      </c>
      <c r="E123" s="132"/>
      <c r="F123" s="47" t="s">
        <v>1154</v>
      </c>
      <c r="G123" s="73"/>
      <c r="H123" s="133"/>
      <c r="I123" s="133" t="s">
        <v>1155</v>
      </c>
      <c r="J123" s="133" t="s">
        <v>1156</v>
      </c>
      <c r="K123" s="134" t="s">
        <v>1137</v>
      </c>
      <c r="L123" s="165"/>
      <c r="M123" s="199"/>
      <c r="N123" s="177">
        <v>5</v>
      </c>
    </row>
    <row r="124" spans="1:14" ht="18.75" x14ac:dyDescent="0.25">
      <c r="A124" s="223"/>
      <c r="B124" s="51">
        <v>3840</v>
      </c>
      <c r="C124" s="52" t="s">
        <v>1157</v>
      </c>
      <c r="D124" s="53" t="s">
        <v>1158</v>
      </c>
      <c r="E124" s="54"/>
      <c r="F124" s="53" t="s">
        <v>1159</v>
      </c>
      <c r="G124" s="53"/>
      <c r="H124" s="53"/>
      <c r="I124" s="53" t="s">
        <v>1155</v>
      </c>
      <c r="J124" s="53" t="s">
        <v>1160</v>
      </c>
      <c r="K124" s="56" t="s">
        <v>1137</v>
      </c>
      <c r="L124" s="83"/>
      <c r="M124" s="170"/>
      <c r="N124" s="171">
        <v>3.7</v>
      </c>
    </row>
    <row r="125" spans="1:14" ht="18.75" x14ac:dyDescent="0.25">
      <c r="A125" s="223"/>
      <c r="B125" s="135">
        <v>3839</v>
      </c>
      <c r="C125" s="136" t="s">
        <v>1161</v>
      </c>
      <c r="D125" s="93" t="s">
        <v>1162</v>
      </c>
      <c r="E125" s="137"/>
      <c r="F125" s="66" t="s">
        <v>1163</v>
      </c>
      <c r="G125" s="93"/>
      <c r="H125" s="138"/>
      <c r="I125" s="138" t="s">
        <v>1155</v>
      </c>
      <c r="J125" s="53" t="s">
        <v>1164</v>
      </c>
      <c r="K125" s="139" t="s">
        <v>1137</v>
      </c>
      <c r="L125" s="166"/>
      <c r="M125" s="200"/>
      <c r="N125" s="171">
        <v>5</v>
      </c>
    </row>
    <row r="126" spans="1:14" ht="18.75" x14ac:dyDescent="0.3">
      <c r="A126" s="223"/>
      <c r="B126" s="51">
        <v>3623</v>
      </c>
      <c r="C126" s="52" t="s">
        <v>1165</v>
      </c>
      <c r="D126" s="53" t="s">
        <v>1166</v>
      </c>
      <c r="E126" s="54" t="s">
        <v>1167</v>
      </c>
      <c r="F126" s="53" t="s">
        <v>1168</v>
      </c>
      <c r="G126" s="53" t="s">
        <v>686</v>
      </c>
      <c r="H126" s="53" t="s">
        <v>1169</v>
      </c>
      <c r="I126" s="53" t="s">
        <v>1170</v>
      </c>
      <c r="J126" s="53" t="s">
        <v>1120</v>
      </c>
      <c r="K126" s="56"/>
      <c r="L126" s="83"/>
      <c r="M126" s="201"/>
      <c r="N126" s="202">
        <v>1.5</v>
      </c>
    </row>
    <row r="127" spans="1:14" ht="18.75" x14ac:dyDescent="0.3">
      <c r="A127" s="223"/>
      <c r="B127" s="63">
        <v>3908</v>
      </c>
      <c r="C127" s="52" t="s">
        <v>1171</v>
      </c>
      <c r="D127" s="104" t="s">
        <v>1172</v>
      </c>
      <c r="E127" s="140">
        <v>446005</v>
      </c>
      <c r="F127" s="66" t="s">
        <v>1173</v>
      </c>
      <c r="G127" s="66" t="s">
        <v>1174</v>
      </c>
      <c r="H127" s="66" t="s">
        <v>1174</v>
      </c>
      <c r="I127" s="66" t="s">
        <v>1174</v>
      </c>
      <c r="J127" s="66" t="s">
        <v>1174</v>
      </c>
      <c r="K127" s="68"/>
      <c r="L127" s="88"/>
      <c r="M127" s="174"/>
      <c r="N127" s="191">
        <v>6</v>
      </c>
    </row>
    <row r="128" spans="1:14" ht="18.75" x14ac:dyDescent="0.25">
      <c r="A128" s="223"/>
      <c r="B128" s="63">
        <v>3907</v>
      </c>
      <c r="C128" s="141" t="s">
        <v>1175</v>
      </c>
      <c r="D128" s="142" t="s">
        <v>1176</v>
      </c>
      <c r="E128" s="65"/>
      <c r="F128" s="66" t="s">
        <v>1177</v>
      </c>
      <c r="G128" s="66"/>
      <c r="H128" s="67"/>
      <c r="I128" s="143" t="s">
        <v>1155</v>
      </c>
      <c r="J128" s="143" t="s">
        <v>1178</v>
      </c>
      <c r="K128" s="68"/>
      <c r="L128" s="88"/>
      <c r="M128" s="174"/>
      <c r="N128" s="175">
        <v>2.4</v>
      </c>
    </row>
    <row r="129" spans="1:14" ht="37.5" x14ac:dyDescent="0.25">
      <c r="A129" s="223"/>
      <c r="B129" s="63">
        <v>3906</v>
      </c>
      <c r="C129" s="144" t="s">
        <v>1179</v>
      </c>
      <c r="D129" s="145" t="s">
        <v>1180</v>
      </c>
      <c r="E129" s="65"/>
      <c r="F129" s="66" t="s">
        <v>973</v>
      </c>
      <c r="G129" s="66"/>
      <c r="H129" s="67"/>
      <c r="I129" s="143" t="s">
        <v>880</v>
      </c>
      <c r="J129" s="143" t="s">
        <v>1181</v>
      </c>
      <c r="K129" s="68"/>
      <c r="L129" s="88"/>
      <c r="M129" s="174"/>
      <c r="N129" s="175">
        <v>3</v>
      </c>
    </row>
    <row r="130" spans="1:14" ht="18.75" x14ac:dyDescent="0.25">
      <c r="A130" s="223"/>
      <c r="B130" s="63">
        <v>4589</v>
      </c>
      <c r="C130" s="144" t="s">
        <v>1182</v>
      </c>
      <c r="D130" s="53" t="s">
        <v>1183</v>
      </c>
      <c r="E130" s="65"/>
      <c r="F130" s="53" t="s">
        <v>1184</v>
      </c>
      <c r="G130" s="66"/>
      <c r="H130" s="67"/>
      <c r="I130" s="143" t="s">
        <v>1185</v>
      </c>
      <c r="J130" s="143" t="s">
        <v>1185</v>
      </c>
      <c r="K130" s="68"/>
      <c r="L130" s="88"/>
      <c r="M130" s="174"/>
      <c r="N130" s="175">
        <v>3</v>
      </c>
    </row>
    <row r="131" spans="1:14" ht="18.75" x14ac:dyDescent="0.25">
      <c r="A131" s="223"/>
      <c r="B131" s="146">
        <v>4644</v>
      </c>
      <c r="C131" s="102" t="s">
        <v>1186</v>
      </c>
      <c r="D131" s="147" t="s">
        <v>1187</v>
      </c>
      <c r="E131" s="148" t="s">
        <v>1188</v>
      </c>
      <c r="F131" s="66"/>
      <c r="G131" s="66" t="s">
        <v>1189</v>
      </c>
      <c r="H131" s="66" t="s">
        <v>1189</v>
      </c>
      <c r="I131" s="143"/>
      <c r="J131" s="143"/>
      <c r="K131" s="68" t="s">
        <v>1190</v>
      </c>
      <c r="L131" s="88"/>
      <c r="M131" s="174">
        <v>4</v>
      </c>
      <c r="N131" s="175"/>
    </row>
    <row r="132" spans="1:14" ht="19.5" thickBot="1" x14ac:dyDescent="0.3">
      <c r="A132" s="224"/>
      <c r="B132" s="57">
        <v>3718</v>
      </c>
      <c r="C132" s="149" t="s">
        <v>1191</v>
      </c>
      <c r="D132" s="108" t="s">
        <v>1192</v>
      </c>
      <c r="E132" s="109" t="s">
        <v>1193</v>
      </c>
      <c r="F132" s="59"/>
      <c r="G132" s="59" t="s">
        <v>1194</v>
      </c>
      <c r="H132" s="61" t="s">
        <v>1194</v>
      </c>
      <c r="I132" s="61"/>
      <c r="J132" s="61"/>
      <c r="K132" s="62"/>
      <c r="L132" s="100"/>
      <c r="M132" s="172">
        <v>5</v>
      </c>
      <c r="N132" s="173"/>
    </row>
    <row r="133" spans="1:14" ht="18.75" x14ac:dyDescent="0.25">
      <c r="A133" s="222" t="str">
        <f>[1]Feuil1!$A$123</f>
        <v>HYGIENE ET SECURITE</v>
      </c>
      <c r="B133" s="74">
        <v>2466</v>
      </c>
      <c r="C133" s="75" t="s">
        <v>1195</v>
      </c>
      <c r="D133" s="47" t="s">
        <v>1196</v>
      </c>
      <c r="E133" s="48" t="s">
        <v>1197</v>
      </c>
      <c r="F133" s="47" t="s">
        <v>1198</v>
      </c>
      <c r="G133" s="73" t="s">
        <v>1199</v>
      </c>
      <c r="H133" s="73" t="s">
        <v>1200</v>
      </c>
      <c r="I133" s="73" t="s">
        <v>1201</v>
      </c>
      <c r="J133" s="73" t="s">
        <v>1202</v>
      </c>
      <c r="K133" s="50"/>
      <c r="L133" s="150"/>
      <c r="M133" s="176"/>
      <c r="N133" s="177">
        <f>1.3-0.125-0.125</f>
        <v>1.05</v>
      </c>
    </row>
    <row r="134" spans="1:14" ht="18.75" x14ac:dyDescent="0.25">
      <c r="A134" s="223"/>
      <c r="B134" s="69">
        <v>2468</v>
      </c>
      <c r="C134" s="64" t="s">
        <v>1203</v>
      </c>
      <c r="D134" s="53" t="s">
        <v>1204</v>
      </c>
      <c r="E134" s="54" t="s">
        <v>1205</v>
      </c>
      <c r="F134" s="53" t="s">
        <v>1206</v>
      </c>
      <c r="G134" s="53" t="s">
        <v>1207</v>
      </c>
      <c r="H134" s="53" t="s">
        <v>1208</v>
      </c>
      <c r="I134" s="53" t="s">
        <v>1209</v>
      </c>
      <c r="J134" s="53" t="s">
        <v>1210</v>
      </c>
      <c r="K134" s="56"/>
      <c r="L134" s="83" t="s">
        <v>1211</v>
      </c>
      <c r="M134" s="170"/>
      <c r="N134" s="171">
        <v>12</v>
      </c>
    </row>
    <row r="135" spans="1:14" ht="18.75" x14ac:dyDescent="0.25">
      <c r="A135" s="223"/>
      <c r="B135" s="69">
        <v>2615</v>
      </c>
      <c r="C135" s="64" t="s">
        <v>1212</v>
      </c>
      <c r="D135" s="53" t="s">
        <v>1213</v>
      </c>
      <c r="E135" s="148" t="s">
        <v>1214</v>
      </c>
      <c r="F135" s="53" t="s">
        <v>1215</v>
      </c>
      <c r="G135" s="53" t="s">
        <v>725</v>
      </c>
      <c r="H135" s="53" t="s">
        <v>1034</v>
      </c>
      <c r="I135" s="53" t="s">
        <v>1216</v>
      </c>
      <c r="J135" s="53" t="s">
        <v>1217</v>
      </c>
      <c r="K135" s="56"/>
      <c r="L135" s="83"/>
      <c r="M135" s="170"/>
      <c r="N135" s="171">
        <v>3</v>
      </c>
    </row>
    <row r="136" spans="1:14" ht="18.75" x14ac:dyDescent="0.25">
      <c r="A136" s="223"/>
      <c r="B136" s="69" t="s">
        <v>1218</v>
      </c>
      <c r="C136" s="64" t="s">
        <v>1219</v>
      </c>
      <c r="D136" s="53" t="s">
        <v>1220</v>
      </c>
      <c r="E136" s="54" t="s">
        <v>1221</v>
      </c>
      <c r="F136" s="53"/>
      <c r="G136" s="53" t="s">
        <v>1222</v>
      </c>
      <c r="H136" s="53" t="s">
        <v>1223</v>
      </c>
      <c r="I136" s="53" t="s">
        <v>1224</v>
      </c>
      <c r="J136" s="53" t="s">
        <v>1225</v>
      </c>
      <c r="K136" s="56"/>
      <c r="L136" s="83"/>
      <c r="M136" s="170">
        <v>2</v>
      </c>
      <c r="N136" s="171"/>
    </row>
    <row r="137" spans="1:14" ht="18.75" x14ac:dyDescent="0.25">
      <c r="A137" s="223"/>
      <c r="B137" s="69">
        <v>3023</v>
      </c>
      <c r="C137" s="64" t="s">
        <v>1226</v>
      </c>
      <c r="D137" s="53" t="s">
        <v>1227</v>
      </c>
      <c r="E137" s="54" t="s">
        <v>1228</v>
      </c>
      <c r="F137" s="53" t="s">
        <v>1229</v>
      </c>
      <c r="G137" s="53" t="s">
        <v>1222</v>
      </c>
      <c r="H137" s="53" t="s">
        <v>1223</v>
      </c>
      <c r="I137" s="53" t="s">
        <v>1230</v>
      </c>
      <c r="J137" s="53" t="s">
        <v>1231</v>
      </c>
      <c r="K137" s="56"/>
      <c r="L137" s="83"/>
      <c r="M137" s="170">
        <v>2</v>
      </c>
      <c r="N137" s="171"/>
    </row>
    <row r="138" spans="1:14" ht="18.75" x14ac:dyDescent="0.25">
      <c r="A138" s="223"/>
      <c r="B138" s="83">
        <v>4870</v>
      </c>
      <c r="C138" s="53" t="s">
        <v>1232</v>
      </c>
      <c r="D138" s="53" t="s">
        <v>1233</v>
      </c>
      <c r="E138" s="54"/>
      <c r="F138" s="53"/>
      <c r="G138" s="53" t="s">
        <v>1234</v>
      </c>
      <c r="H138" s="53" t="s">
        <v>1234</v>
      </c>
      <c r="I138" s="53"/>
      <c r="J138" s="53"/>
      <c r="K138" s="56"/>
      <c r="L138" s="83" t="s">
        <v>1235</v>
      </c>
      <c r="M138" s="170"/>
      <c r="N138" s="171">
        <v>41</v>
      </c>
    </row>
    <row r="139" spans="1:14" ht="18.75" x14ac:dyDescent="0.25">
      <c r="A139" s="223"/>
      <c r="B139" s="69">
        <v>4487</v>
      </c>
      <c r="C139" s="64" t="s">
        <v>1236</v>
      </c>
      <c r="D139" s="53" t="s">
        <v>1237</v>
      </c>
      <c r="E139" s="54"/>
      <c r="F139" s="53" t="s">
        <v>1238</v>
      </c>
      <c r="G139" s="53"/>
      <c r="H139" s="53"/>
      <c r="I139" s="53" t="s">
        <v>1239</v>
      </c>
      <c r="J139" s="53" t="s">
        <v>1239</v>
      </c>
      <c r="K139" s="56"/>
      <c r="L139" s="83"/>
      <c r="M139" s="170"/>
      <c r="N139" s="171">
        <v>2</v>
      </c>
    </row>
    <row r="140" spans="1:14" ht="18.75" x14ac:dyDescent="0.25">
      <c r="A140" s="223"/>
      <c r="B140" s="69">
        <v>4444</v>
      </c>
      <c r="C140" s="64" t="s">
        <v>1240</v>
      </c>
      <c r="D140" s="53" t="s">
        <v>1241</v>
      </c>
      <c r="E140" s="54"/>
      <c r="F140" s="53" t="s">
        <v>1242</v>
      </c>
      <c r="G140" s="53"/>
      <c r="H140" s="53"/>
      <c r="I140" s="53" t="s">
        <v>1243</v>
      </c>
      <c r="J140" s="53" t="s">
        <v>1243</v>
      </c>
      <c r="K140" s="56"/>
      <c r="L140" s="83"/>
      <c r="M140" s="170"/>
      <c r="N140" s="171">
        <v>6</v>
      </c>
    </row>
    <row r="141" spans="1:14" ht="18.75" x14ac:dyDescent="0.25">
      <c r="A141" s="223"/>
      <c r="B141" s="69">
        <v>4488</v>
      </c>
      <c r="C141" s="64" t="s">
        <v>1244</v>
      </c>
      <c r="D141" s="53" t="s">
        <v>1245</v>
      </c>
      <c r="E141" s="54"/>
      <c r="F141" s="53" t="s">
        <v>1246</v>
      </c>
      <c r="G141" s="53"/>
      <c r="H141" s="53"/>
      <c r="I141" s="53" t="s">
        <v>1243</v>
      </c>
      <c r="J141" s="53" t="s">
        <v>1243</v>
      </c>
      <c r="K141" s="56"/>
      <c r="L141" s="83"/>
      <c r="M141" s="170"/>
      <c r="N141" s="171">
        <v>16</v>
      </c>
    </row>
    <row r="142" spans="1:14" ht="18.75" x14ac:dyDescent="0.25">
      <c r="A142" s="223"/>
      <c r="B142" s="69">
        <v>4198</v>
      </c>
      <c r="C142" s="64" t="s">
        <v>1247</v>
      </c>
      <c r="D142" s="53" t="s">
        <v>1248</v>
      </c>
      <c r="E142" s="54"/>
      <c r="F142" s="53" t="s">
        <v>1249</v>
      </c>
      <c r="G142" s="53" t="s">
        <v>585</v>
      </c>
      <c r="H142" s="53" t="s">
        <v>585</v>
      </c>
      <c r="I142" s="53" t="s">
        <v>585</v>
      </c>
      <c r="J142" s="53" t="s">
        <v>585</v>
      </c>
      <c r="K142" s="56"/>
      <c r="L142" s="83" t="s">
        <v>1250</v>
      </c>
      <c r="M142" s="170"/>
      <c r="N142" s="171">
        <v>1</v>
      </c>
    </row>
    <row r="143" spans="1:14" ht="18.75" x14ac:dyDescent="0.25">
      <c r="A143" s="223"/>
      <c r="B143" s="69">
        <v>4199</v>
      </c>
      <c r="C143" s="64" t="s">
        <v>1251</v>
      </c>
      <c r="D143" s="53" t="s">
        <v>1252</v>
      </c>
      <c r="E143" s="54"/>
      <c r="F143" s="53" t="s">
        <v>1253</v>
      </c>
      <c r="G143" s="53" t="s">
        <v>585</v>
      </c>
      <c r="H143" s="53" t="s">
        <v>585</v>
      </c>
      <c r="I143" s="53" t="s">
        <v>585</v>
      </c>
      <c r="J143" s="53" t="s">
        <v>585</v>
      </c>
      <c r="K143" s="56"/>
      <c r="L143" s="83" t="s">
        <v>1254</v>
      </c>
      <c r="M143" s="170"/>
      <c r="N143" s="171">
        <v>7</v>
      </c>
    </row>
    <row r="144" spans="1:14" ht="18.75" x14ac:dyDescent="0.25">
      <c r="A144" s="223"/>
      <c r="B144" s="69">
        <v>2147</v>
      </c>
      <c r="C144" s="64" t="s">
        <v>1255</v>
      </c>
      <c r="D144" s="53" t="s">
        <v>1256</v>
      </c>
      <c r="E144" s="54" t="s">
        <v>1257</v>
      </c>
      <c r="F144" s="53"/>
      <c r="G144" s="53" t="s">
        <v>585</v>
      </c>
      <c r="H144" s="53" t="s">
        <v>1258</v>
      </c>
      <c r="I144" s="53" t="s">
        <v>1259</v>
      </c>
      <c r="J144" s="53" t="s">
        <v>585</v>
      </c>
      <c r="K144" s="56"/>
      <c r="L144" s="83"/>
      <c r="M144" s="170">
        <v>9</v>
      </c>
      <c r="N144" s="171"/>
    </row>
    <row r="145" spans="1:14" ht="18.75" x14ac:dyDescent="0.25">
      <c r="A145" s="223"/>
      <c r="B145" s="69">
        <v>2467</v>
      </c>
      <c r="C145" s="64" t="s">
        <v>1260</v>
      </c>
      <c r="D145" s="53" t="s">
        <v>1261</v>
      </c>
      <c r="E145" s="54" t="s">
        <v>1262</v>
      </c>
      <c r="F145" s="53" t="s">
        <v>1263</v>
      </c>
      <c r="G145" s="53" t="s">
        <v>1264</v>
      </c>
      <c r="H145" s="53" t="s">
        <v>1174</v>
      </c>
      <c r="I145" s="53" t="s">
        <v>1265</v>
      </c>
      <c r="J145" s="53" t="s">
        <v>881</v>
      </c>
      <c r="K145" s="56"/>
      <c r="L145" s="83"/>
      <c r="M145" s="170">
        <v>4</v>
      </c>
      <c r="N145" s="171"/>
    </row>
    <row r="146" spans="1:14" ht="18.75" x14ac:dyDescent="0.25">
      <c r="A146" s="223"/>
      <c r="B146" s="69">
        <v>2478</v>
      </c>
      <c r="C146" s="64" t="s">
        <v>1266</v>
      </c>
      <c r="D146" s="53" t="s">
        <v>1267</v>
      </c>
      <c r="E146" s="54" t="s">
        <v>1268</v>
      </c>
      <c r="F146" s="84" t="s">
        <v>1269</v>
      </c>
      <c r="G146" s="84" t="s">
        <v>585</v>
      </c>
      <c r="H146" s="101" t="s">
        <v>585</v>
      </c>
      <c r="I146" s="101" t="s">
        <v>585</v>
      </c>
      <c r="J146" s="101" t="s">
        <v>585</v>
      </c>
      <c r="K146" s="56"/>
      <c r="L146" s="83"/>
      <c r="M146" s="170">
        <v>10</v>
      </c>
      <c r="N146" s="171"/>
    </row>
    <row r="147" spans="1:14" ht="18.75" x14ac:dyDescent="0.25">
      <c r="A147" s="223"/>
      <c r="B147" s="69">
        <v>3043</v>
      </c>
      <c r="C147" s="64" t="s">
        <v>1270</v>
      </c>
      <c r="D147" s="53" t="s">
        <v>1271</v>
      </c>
      <c r="E147" s="54" t="s">
        <v>1272</v>
      </c>
      <c r="F147" s="84" t="s">
        <v>1273</v>
      </c>
      <c r="G147" s="84" t="s">
        <v>585</v>
      </c>
      <c r="H147" s="101" t="s">
        <v>585</v>
      </c>
      <c r="I147" s="101" t="s">
        <v>1259</v>
      </c>
      <c r="J147" s="101" t="s">
        <v>585</v>
      </c>
      <c r="K147" s="56"/>
      <c r="L147" s="83"/>
      <c r="M147" s="170">
        <v>2</v>
      </c>
      <c r="N147" s="171"/>
    </row>
    <row r="148" spans="1:14" ht="18.75" x14ac:dyDescent="0.25">
      <c r="A148" s="223"/>
      <c r="B148" s="69">
        <v>4027</v>
      </c>
      <c r="C148" s="64" t="s">
        <v>1274</v>
      </c>
      <c r="D148" s="53" t="s">
        <v>1275</v>
      </c>
      <c r="E148" s="54" t="s">
        <v>1276</v>
      </c>
      <c r="F148" s="84" t="s">
        <v>1277</v>
      </c>
      <c r="G148" s="84" t="s">
        <v>1278</v>
      </c>
      <c r="H148" s="101" t="s">
        <v>1279</v>
      </c>
      <c r="I148" s="101" t="s">
        <v>1280</v>
      </c>
      <c r="J148" s="101" t="s">
        <v>1280</v>
      </c>
      <c r="K148" s="56"/>
      <c r="L148" s="83"/>
      <c r="M148" s="170">
        <v>4</v>
      </c>
      <c r="N148" s="171"/>
    </row>
    <row r="149" spans="1:14" ht="18.75" x14ac:dyDescent="0.25">
      <c r="A149" s="223"/>
      <c r="B149" s="69">
        <v>4630</v>
      </c>
      <c r="C149" s="64" t="s">
        <v>1281</v>
      </c>
      <c r="D149" s="53" t="s">
        <v>1282</v>
      </c>
      <c r="E149" s="54">
        <v>851028</v>
      </c>
      <c r="F149" s="84"/>
      <c r="G149" s="84" t="s">
        <v>1278</v>
      </c>
      <c r="H149" s="101" t="s">
        <v>1265</v>
      </c>
      <c r="I149" s="101"/>
      <c r="J149" s="101"/>
      <c r="K149" s="56"/>
      <c r="L149" s="83"/>
      <c r="M149" s="170">
        <v>2.5</v>
      </c>
      <c r="N149" s="171"/>
    </row>
    <row r="150" spans="1:14" ht="18.75" x14ac:dyDescent="0.25">
      <c r="A150" s="223"/>
      <c r="B150" s="69">
        <v>4631</v>
      </c>
      <c r="C150" s="64" t="s">
        <v>1283</v>
      </c>
      <c r="D150" s="53" t="s">
        <v>1284</v>
      </c>
      <c r="E150" s="54">
        <v>851026</v>
      </c>
      <c r="F150" s="84"/>
      <c r="G150" s="84" t="s">
        <v>1278</v>
      </c>
      <c r="H150" s="101" t="s">
        <v>1265</v>
      </c>
      <c r="I150" s="101"/>
      <c r="J150" s="101"/>
      <c r="K150" s="56"/>
      <c r="L150" s="83"/>
      <c r="M150" s="170">
        <v>2.5</v>
      </c>
      <c r="N150" s="171"/>
    </row>
    <row r="151" spans="1:14" ht="18.75" x14ac:dyDescent="0.25">
      <c r="A151" s="223"/>
      <c r="B151" s="69">
        <v>4632</v>
      </c>
      <c r="C151" s="64" t="s">
        <v>1534</v>
      </c>
      <c r="D151" s="53" t="s">
        <v>1285</v>
      </c>
      <c r="E151" s="54">
        <v>85950</v>
      </c>
      <c r="F151" s="84"/>
      <c r="G151" s="84" t="s">
        <v>1170</v>
      </c>
      <c r="H151" s="101" t="s">
        <v>1170</v>
      </c>
      <c r="I151" s="101"/>
      <c r="J151" s="101"/>
      <c r="K151" s="56"/>
      <c r="L151" s="83"/>
      <c r="M151" s="170">
        <v>4</v>
      </c>
      <c r="N151" s="171"/>
    </row>
    <row r="152" spans="1:14" ht="18.75" x14ac:dyDescent="0.25">
      <c r="A152" s="223"/>
      <c r="B152" s="69">
        <v>3724</v>
      </c>
      <c r="C152" s="64" t="s">
        <v>1286</v>
      </c>
      <c r="D152" s="53" t="s">
        <v>1287</v>
      </c>
      <c r="E152" s="54" t="s">
        <v>1288</v>
      </c>
      <c r="F152" s="84" t="s">
        <v>1289</v>
      </c>
      <c r="G152" s="84" t="s">
        <v>1170</v>
      </c>
      <c r="H152" s="84" t="s">
        <v>686</v>
      </c>
      <c r="I152" s="84" t="s">
        <v>1170</v>
      </c>
      <c r="J152" s="84" t="s">
        <v>1290</v>
      </c>
      <c r="K152" s="56"/>
      <c r="L152" s="83"/>
      <c r="M152" s="170">
        <v>4</v>
      </c>
      <c r="N152" s="171"/>
    </row>
    <row r="153" spans="1:14" ht="18.75" x14ac:dyDescent="0.25">
      <c r="A153" s="223"/>
      <c r="B153" s="69">
        <v>3852</v>
      </c>
      <c r="C153" s="64" t="s">
        <v>1291</v>
      </c>
      <c r="D153" s="64" t="s">
        <v>1291</v>
      </c>
      <c r="E153" s="54"/>
      <c r="F153" s="84" t="s">
        <v>1292</v>
      </c>
      <c r="G153" s="84" t="s">
        <v>585</v>
      </c>
      <c r="H153" s="101" t="s">
        <v>585</v>
      </c>
      <c r="I153" s="101" t="s">
        <v>585</v>
      </c>
      <c r="J153" s="101" t="s">
        <v>585</v>
      </c>
      <c r="K153" s="56"/>
      <c r="L153" s="83"/>
      <c r="M153" s="170"/>
      <c r="N153" s="171">
        <v>3</v>
      </c>
    </row>
    <row r="154" spans="1:14" ht="18.75" x14ac:dyDescent="0.25">
      <c r="A154" s="223"/>
      <c r="B154" s="69">
        <v>3456</v>
      </c>
      <c r="C154" s="64" t="s">
        <v>1293</v>
      </c>
      <c r="D154" s="53" t="s">
        <v>1294</v>
      </c>
      <c r="E154" s="54" t="s">
        <v>1295</v>
      </c>
      <c r="F154" s="84" t="s">
        <v>1296</v>
      </c>
      <c r="G154" s="84" t="s">
        <v>585</v>
      </c>
      <c r="H154" s="55" t="s">
        <v>1297</v>
      </c>
      <c r="I154" s="101" t="s">
        <v>585</v>
      </c>
      <c r="J154" s="55" t="s">
        <v>1297</v>
      </c>
      <c r="K154" s="56"/>
      <c r="L154" s="83"/>
      <c r="M154" s="170"/>
      <c r="N154" s="171">
        <v>2</v>
      </c>
    </row>
    <row r="155" spans="1:14" ht="18.75" x14ac:dyDescent="0.25">
      <c r="A155" s="223"/>
      <c r="B155" s="69">
        <v>2492</v>
      </c>
      <c r="C155" s="64" t="s">
        <v>1298</v>
      </c>
      <c r="D155" s="53" t="s">
        <v>1299</v>
      </c>
      <c r="E155" s="54" t="s">
        <v>1300</v>
      </c>
      <c r="F155" s="84" t="s">
        <v>1301</v>
      </c>
      <c r="G155" s="84" t="s">
        <v>725</v>
      </c>
      <c r="H155" s="55" t="s">
        <v>1034</v>
      </c>
      <c r="I155" s="101" t="s">
        <v>1063</v>
      </c>
      <c r="J155" s="67" t="s">
        <v>1181</v>
      </c>
      <c r="K155" s="68"/>
      <c r="L155" s="83"/>
      <c r="M155" s="170">
        <f>1.14-0.16-0.06-0.1</f>
        <v>0.82</v>
      </c>
      <c r="N155" s="171"/>
    </row>
    <row r="156" spans="1:14" ht="18.75" x14ac:dyDescent="0.25">
      <c r="A156" s="223"/>
      <c r="B156" s="69">
        <v>3379</v>
      </c>
      <c r="C156" s="64" t="s">
        <v>1302</v>
      </c>
      <c r="D156" s="53" t="s">
        <v>1303</v>
      </c>
      <c r="E156" s="54" t="s">
        <v>1304</v>
      </c>
      <c r="F156" s="84" t="s">
        <v>1305</v>
      </c>
      <c r="G156" s="84" t="s">
        <v>585</v>
      </c>
      <c r="H156" s="55" t="s">
        <v>585</v>
      </c>
      <c r="I156" s="101" t="s">
        <v>585</v>
      </c>
      <c r="J156" s="67" t="s">
        <v>585</v>
      </c>
      <c r="K156" s="68"/>
      <c r="L156" s="83"/>
      <c r="M156" s="170">
        <v>1</v>
      </c>
      <c r="N156" s="171"/>
    </row>
    <row r="157" spans="1:14" ht="18.75" x14ac:dyDescent="0.25">
      <c r="A157" s="223"/>
      <c r="B157" s="69">
        <v>3015</v>
      </c>
      <c r="C157" s="64" t="s">
        <v>1306</v>
      </c>
      <c r="D157" s="53" t="s">
        <v>1307</v>
      </c>
      <c r="E157" s="54" t="s">
        <v>1308</v>
      </c>
      <c r="F157" s="84" t="s">
        <v>1309</v>
      </c>
      <c r="G157" s="84" t="s">
        <v>585</v>
      </c>
      <c r="H157" s="55" t="s">
        <v>1310</v>
      </c>
      <c r="I157" s="101" t="s">
        <v>585</v>
      </c>
      <c r="J157" s="67" t="s">
        <v>1311</v>
      </c>
      <c r="K157" s="68"/>
      <c r="L157" s="83"/>
      <c r="M157" s="170">
        <v>3.17</v>
      </c>
      <c r="N157" s="171"/>
    </row>
    <row r="158" spans="1:14" ht="18.75" x14ac:dyDescent="0.25">
      <c r="A158" s="223"/>
      <c r="B158" s="69">
        <v>4581</v>
      </c>
      <c r="C158" s="64" t="s">
        <v>1312</v>
      </c>
      <c r="D158" s="64" t="s">
        <v>1313</v>
      </c>
      <c r="E158" s="54" t="s">
        <v>1314</v>
      </c>
      <c r="F158" s="54" t="s">
        <v>1315</v>
      </c>
      <c r="G158" s="84" t="s">
        <v>585</v>
      </c>
      <c r="H158" s="55" t="s">
        <v>1316</v>
      </c>
      <c r="I158" s="101"/>
      <c r="J158" s="67"/>
      <c r="K158" s="68" t="s">
        <v>1317</v>
      </c>
      <c r="L158" s="83" t="s">
        <v>1315</v>
      </c>
      <c r="M158" s="170">
        <v>1</v>
      </c>
      <c r="N158" s="171"/>
    </row>
    <row r="159" spans="1:14" ht="18.75" x14ac:dyDescent="0.25">
      <c r="A159" s="223"/>
      <c r="B159" s="69">
        <v>3591</v>
      </c>
      <c r="C159" s="53" t="s">
        <v>1318</v>
      </c>
      <c r="D159" s="53" t="s">
        <v>1318</v>
      </c>
      <c r="E159" s="54" t="s">
        <v>851</v>
      </c>
      <c r="F159" s="84"/>
      <c r="G159" s="53" t="s">
        <v>1319</v>
      </c>
      <c r="H159" s="53" t="s">
        <v>1320</v>
      </c>
      <c r="I159" s="53" t="s">
        <v>1321</v>
      </c>
      <c r="J159" s="53" t="s">
        <v>1320</v>
      </c>
      <c r="K159" s="68" t="s">
        <v>1317</v>
      </c>
      <c r="L159" s="83">
        <v>2200028</v>
      </c>
      <c r="M159" s="170">
        <f>2-0.25</f>
        <v>1.75</v>
      </c>
      <c r="N159" s="171"/>
    </row>
    <row r="160" spans="1:14" ht="18.75" x14ac:dyDescent="0.25">
      <c r="A160" s="223"/>
      <c r="B160" s="86">
        <v>4640</v>
      </c>
      <c r="C160" s="66" t="s">
        <v>1322</v>
      </c>
      <c r="D160" s="66" t="s">
        <v>1322</v>
      </c>
      <c r="E160" s="65"/>
      <c r="F160" s="84"/>
      <c r="G160" s="53" t="s">
        <v>1319</v>
      </c>
      <c r="H160" s="53" t="s">
        <v>1320</v>
      </c>
      <c r="I160" s="53"/>
      <c r="J160" s="53"/>
      <c r="K160" s="68" t="s">
        <v>1317</v>
      </c>
      <c r="L160" s="88">
        <v>2946028</v>
      </c>
      <c r="M160" s="174">
        <v>2</v>
      </c>
      <c r="N160" s="171"/>
    </row>
    <row r="161" spans="1:14" ht="18.75" x14ac:dyDescent="0.25">
      <c r="A161" s="223"/>
      <c r="B161" s="86">
        <v>4742</v>
      </c>
      <c r="C161" s="66" t="s">
        <v>1323</v>
      </c>
      <c r="D161" s="66" t="s">
        <v>1323</v>
      </c>
      <c r="E161" s="65" t="s">
        <v>1324</v>
      </c>
      <c r="F161" s="84"/>
      <c r="G161" s="53" t="s">
        <v>1319</v>
      </c>
      <c r="H161" s="66" t="s">
        <v>1325</v>
      </c>
      <c r="I161" s="66"/>
      <c r="J161" s="66"/>
      <c r="K161" s="68" t="s">
        <v>1317</v>
      </c>
      <c r="L161" s="151" t="s">
        <v>1324</v>
      </c>
      <c r="M161" s="174">
        <f>0.75-0.25-0.25+2-0.25</f>
        <v>2</v>
      </c>
      <c r="N161" s="171"/>
    </row>
    <row r="162" spans="1:14" ht="18.75" x14ac:dyDescent="0.25">
      <c r="A162" s="223"/>
      <c r="B162" s="88">
        <v>3987</v>
      </c>
      <c r="C162" s="66" t="s">
        <v>1326</v>
      </c>
      <c r="D162" s="66" t="s">
        <v>1327</v>
      </c>
      <c r="E162" s="65" t="s">
        <v>1328</v>
      </c>
      <c r="F162" s="84"/>
      <c r="G162" s="66" t="s">
        <v>1329</v>
      </c>
      <c r="H162" s="66" t="s">
        <v>1330</v>
      </c>
      <c r="I162" s="66" t="s">
        <v>1329</v>
      </c>
      <c r="J162" s="66" t="s">
        <v>1330</v>
      </c>
      <c r="K162" s="68" t="s">
        <v>1317</v>
      </c>
      <c r="L162" s="88"/>
      <c r="M162" s="174">
        <v>2</v>
      </c>
      <c r="N162" s="171"/>
    </row>
    <row r="163" spans="1:14" ht="18.75" x14ac:dyDescent="0.25">
      <c r="A163" s="223"/>
      <c r="B163" s="86">
        <v>3589</v>
      </c>
      <c r="C163" s="92" t="s">
        <v>1331</v>
      </c>
      <c r="D163" s="92" t="s">
        <v>1332</v>
      </c>
      <c r="E163" s="65" t="s">
        <v>851</v>
      </c>
      <c r="F163" s="84"/>
      <c r="G163" s="66" t="s">
        <v>1333</v>
      </c>
      <c r="H163" s="66" t="s">
        <v>1334</v>
      </c>
      <c r="I163" s="66" t="s">
        <v>1333</v>
      </c>
      <c r="J163" s="66" t="s">
        <v>1334</v>
      </c>
      <c r="K163" s="68" t="s">
        <v>1317</v>
      </c>
      <c r="L163" s="88">
        <v>1644333</v>
      </c>
      <c r="M163" s="174">
        <v>2</v>
      </c>
      <c r="N163" s="171"/>
    </row>
    <row r="164" spans="1:14" ht="18.75" x14ac:dyDescent="0.25">
      <c r="A164" s="223"/>
      <c r="B164" s="86">
        <v>4838</v>
      </c>
      <c r="C164" s="92" t="s">
        <v>1335</v>
      </c>
      <c r="D164" s="92" t="s">
        <v>1335</v>
      </c>
      <c r="E164" s="65"/>
      <c r="F164" s="84"/>
      <c r="G164" s="66" t="s">
        <v>1336</v>
      </c>
      <c r="H164" s="66" t="s">
        <v>1334</v>
      </c>
      <c r="I164" s="66"/>
      <c r="J164" s="66"/>
      <c r="K164" s="68" t="s">
        <v>1317</v>
      </c>
      <c r="L164" s="88">
        <v>1644748</v>
      </c>
      <c r="M164" s="174">
        <v>2.5</v>
      </c>
      <c r="N164" s="175"/>
    </row>
    <row r="165" spans="1:14" ht="18.75" x14ac:dyDescent="0.25">
      <c r="A165" s="223"/>
      <c r="B165" s="86">
        <v>4139</v>
      </c>
      <c r="C165" s="92" t="s">
        <v>1337</v>
      </c>
      <c r="D165" s="92" t="s">
        <v>1338</v>
      </c>
      <c r="E165" s="65"/>
      <c r="F165" s="64" t="s">
        <v>1339</v>
      </c>
      <c r="G165" s="66"/>
      <c r="H165" s="66"/>
      <c r="I165" s="66" t="s">
        <v>1340</v>
      </c>
      <c r="J165" s="66" t="s">
        <v>1341</v>
      </c>
      <c r="K165" s="68"/>
      <c r="L165" s="88"/>
      <c r="M165" s="174"/>
      <c r="N165" s="175">
        <v>2.5</v>
      </c>
    </row>
    <row r="166" spans="1:14" ht="18.75" x14ac:dyDescent="0.25">
      <c r="A166" s="223"/>
      <c r="B166" s="86">
        <v>2469</v>
      </c>
      <c r="C166" s="92" t="s">
        <v>1342</v>
      </c>
      <c r="D166" s="92" t="s">
        <v>1343</v>
      </c>
      <c r="E166" s="65" t="s">
        <v>1344</v>
      </c>
      <c r="F166" s="92"/>
      <c r="G166" s="66" t="s">
        <v>585</v>
      </c>
      <c r="H166" s="66" t="s">
        <v>585</v>
      </c>
      <c r="I166" s="66"/>
      <c r="J166" s="66"/>
      <c r="K166" s="68"/>
      <c r="L166" s="88"/>
      <c r="M166" s="174">
        <v>4</v>
      </c>
      <c r="N166" s="175"/>
    </row>
    <row r="167" spans="1:14" ht="18.75" x14ac:dyDescent="0.25">
      <c r="A167" s="223"/>
      <c r="B167" s="86">
        <v>3588</v>
      </c>
      <c r="C167" s="92" t="s">
        <v>1345</v>
      </c>
      <c r="D167" s="66" t="s">
        <v>1346</v>
      </c>
      <c r="E167" s="65" t="s">
        <v>1347</v>
      </c>
      <c r="F167" s="66"/>
      <c r="G167" s="66" t="s">
        <v>1348</v>
      </c>
      <c r="H167" s="66" t="s">
        <v>1349</v>
      </c>
      <c r="I167" s="66" t="s">
        <v>1348</v>
      </c>
      <c r="J167" s="66" t="s">
        <v>1349</v>
      </c>
      <c r="K167" s="68" t="s">
        <v>1350</v>
      </c>
      <c r="L167" s="88" t="s">
        <v>1351</v>
      </c>
      <c r="M167" s="174">
        <v>4</v>
      </c>
      <c r="N167" s="175"/>
    </row>
    <row r="168" spans="1:14" ht="18.75" x14ac:dyDescent="0.25">
      <c r="A168" s="223"/>
      <c r="B168" s="69">
        <v>2967</v>
      </c>
      <c r="C168" s="152" t="s">
        <v>1352</v>
      </c>
      <c r="D168" s="64" t="s">
        <v>1353</v>
      </c>
      <c r="E168" s="54" t="s">
        <v>1354</v>
      </c>
      <c r="F168" s="53"/>
      <c r="G168" s="53" t="s">
        <v>1355</v>
      </c>
      <c r="H168" s="53" t="s">
        <v>1356</v>
      </c>
      <c r="I168" s="53"/>
      <c r="J168" s="53"/>
      <c r="K168" s="153" t="s">
        <v>1357</v>
      </c>
      <c r="L168" s="154" t="s">
        <v>1354</v>
      </c>
      <c r="M168" s="201">
        <v>1.83</v>
      </c>
      <c r="N168" s="175"/>
    </row>
    <row r="169" spans="1:14" ht="18.75" x14ac:dyDescent="0.25">
      <c r="A169" s="223"/>
      <c r="B169" s="155">
        <v>4679</v>
      </c>
      <c r="C169" s="102" t="s">
        <v>1358</v>
      </c>
      <c r="D169" s="102" t="s">
        <v>1358</v>
      </c>
      <c r="E169" s="54" t="s">
        <v>1359</v>
      </c>
      <c r="F169" s="103" t="s">
        <v>1360</v>
      </c>
      <c r="G169" s="93"/>
      <c r="H169" s="93"/>
      <c r="I169" s="53" t="s">
        <v>1361</v>
      </c>
      <c r="J169" s="53" t="s">
        <v>1361</v>
      </c>
      <c r="K169" s="56" t="s">
        <v>1362</v>
      </c>
      <c r="L169" s="156"/>
      <c r="M169" s="200"/>
      <c r="N169" s="175">
        <v>2</v>
      </c>
    </row>
    <row r="170" spans="1:14" ht="18.75" x14ac:dyDescent="0.25">
      <c r="A170" s="223"/>
      <c r="B170" s="155">
        <v>4680</v>
      </c>
      <c r="C170" s="102" t="s">
        <v>1363</v>
      </c>
      <c r="D170" s="102" t="s">
        <v>1363</v>
      </c>
      <c r="E170" s="54" t="s">
        <v>1364</v>
      </c>
      <c r="F170" s="103" t="s">
        <v>1365</v>
      </c>
      <c r="G170" s="66"/>
      <c r="H170" s="66"/>
      <c r="I170" s="53" t="s">
        <v>1366</v>
      </c>
      <c r="J170" s="53" t="s">
        <v>1366</v>
      </c>
      <c r="K170" s="56" t="s">
        <v>1362</v>
      </c>
      <c r="L170" s="157"/>
      <c r="M170" s="174">
        <v>4</v>
      </c>
      <c r="N170" s="175"/>
    </row>
    <row r="171" spans="1:14" ht="19.5" thickBot="1" x14ac:dyDescent="0.3">
      <c r="A171" s="223"/>
      <c r="B171" s="117">
        <v>4681</v>
      </c>
      <c r="C171" s="158" t="s">
        <v>1367</v>
      </c>
      <c r="D171" s="158" t="s">
        <v>1367</v>
      </c>
      <c r="E171" s="60" t="s">
        <v>1368</v>
      </c>
      <c r="F171" s="159" t="s">
        <v>1369</v>
      </c>
      <c r="G171" s="59"/>
      <c r="H171" s="59"/>
      <c r="I171" s="59" t="s">
        <v>1370</v>
      </c>
      <c r="J171" s="59" t="s">
        <v>1370</v>
      </c>
      <c r="K171" s="62" t="s">
        <v>1362</v>
      </c>
      <c r="L171" s="160"/>
      <c r="M171" s="172">
        <v>6</v>
      </c>
      <c r="N171" s="173"/>
    </row>
    <row r="172" spans="1:14" ht="25.9" customHeight="1" x14ac:dyDescent="0.3">
      <c r="A172" s="225" t="s">
        <v>1371</v>
      </c>
      <c r="B172" s="78">
        <v>2365</v>
      </c>
      <c r="C172" s="79" t="s">
        <v>1372</v>
      </c>
      <c r="D172" s="84" t="s">
        <v>1373</v>
      </c>
      <c r="E172" s="116" t="s">
        <v>1374</v>
      </c>
      <c r="F172" s="84" t="s">
        <v>1375</v>
      </c>
      <c r="G172" s="84" t="s">
        <v>585</v>
      </c>
      <c r="H172" s="101" t="s">
        <v>585</v>
      </c>
      <c r="I172" s="84" t="s">
        <v>585</v>
      </c>
      <c r="J172" s="84" t="s">
        <v>585</v>
      </c>
      <c r="K172" s="129"/>
      <c r="L172" s="163"/>
      <c r="M172" s="192">
        <v>4</v>
      </c>
      <c r="N172" s="198"/>
    </row>
    <row r="173" spans="1:14" ht="27" customHeight="1" x14ac:dyDescent="0.3">
      <c r="A173" s="226"/>
      <c r="B173" s="69">
        <v>2527</v>
      </c>
      <c r="C173" s="64" t="s">
        <v>1376</v>
      </c>
      <c r="D173" s="84" t="s">
        <v>1377</v>
      </c>
      <c r="E173" s="54" t="s">
        <v>1378</v>
      </c>
      <c r="F173" s="84" t="s">
        <v>1379</v>
      </c>
      <c r="G173" s="53" t="s">
        <v>585</v>
      </c>
      <c r="H173" s="55" t="s">
        <v>585</v>
      </c>
      <c r="I173" s="53" t="s">
        <v>585</v>
      </c>
      <c r="J173" s="53" t="s">
        <v>585</v>
      </c>
      <c r="K173" s="56"/>
      <c r="L173" s="83"/>
      <c r="M173" s="190">
        <v>2</v>
      </c>
      <c r="N173" s="191"/>
    </row>
    <row r="174" spans="1:14" ht="33.6" customHeight="1" thickBot="1" x14ac:dyDescent="0.35">
      <c r="A174" s="227"/>
      <c r="B174" s="96">
        <v>2370</v>
      </c>
      <c r="C174" s="97" t="s">
        <v>1380</v>
      </c>
      <c r="D174" s="59" t="s">
        <v>1381</v>
      </c>
      <c r="E174" s="60" t="s">
        <v>1382</v>
      </c>
      <c r="F174" s="59" t="s">
        <v>1383</v>
      </c>
      <c r="G174" s="59" t="s">
        <v>585</v>
      </c>
      <c r="H174" s="61" t="s">
        <v>1310</v>
      </c>
      <c r="I174" s="61" t="s">
        <v>585</v>
      </c>
      <c r="J174" s="61" t="s">
        <v>585</v>
      </c>
      <c r="K174" s="62" t="s">
        <v>1384</v>
      </c>
      <c r="L174" s="100" t="s">
        <v>1385</v>
      </c>
      <c r="M174" s="203">
        <v>4.67</v>
      </c>
      <c r="N174" s="204"/>
    </row>
    <row r="175" spans="1:14" ht="18.75" x14ac:dyDescent="0.25">
      <c r="A175" s="219" t="s">
        <v>1386</v>
      </c>
      <c r="B175" s="74">
        <v>2235</v>
      </c>
      <c r="C175" s="75" t="s">
        <v>1387</v>
      </c>
      <c r="D175" s="47" t="s">
        <v>1388</v>
      </c>
      <c r="E175" s="48" t="s">
        <v>1389</v>
      </c>
      <c r="F175" s="47" t="s">
        <v>1390</v>
      </c>
      <c r="G175" s="47" t="s">
        <v>585</v>
      </c>
      <c r="H175" s="49" t="s">
        <v>585</v>
      </c>
      <c r="I175" s="47" t="s">
        <v>585</v>
      </c>
      <c r="J175" s="49" t="s">
        <v>585</v>
      </c>
      <c r="K175" s="50"/>
      <c r="L175" s="150"/>
      <c r="M175" s="176">
        <v>2</v>
      </c>
      <c r="N175" s="177"/>
    </row>
    <row r="176" spans="1:14" ht="18.75" x14ac:dyDescent="0.25">
      <c r="A176" s="220"/>
      <c r="B176" s="78">
        <v>3017</v>
      </c>
      <c r="C176" s="79" t="s">
        <v>1391</v>
      </c>
      <c r="D176" s="84" t="s">
        <v>1392</v>
      </c>
      <c r="E176" s="116" t="s">
        <v>1393</v>
      </c>
      <c r="F176" s="84" t="s">
        <v>1394</v>
      </c>
      <c r="G176" s="84" t="s">
        <v>585</v>
      </c>
      <c r="H176" s="101" t="s">
        <v>585</v>
      </c>
      <c r="I176" s="84" t="s">
        <v>585</v>
      </c>
      <c r="J176" s="101" t="s">
        <v>585</v>
      </c>
      <c r="K176" s="129"/>
      <c r="L176" s="163"/>
      <c r="M176" s="193">
        <v>6</v>
      </c>
      <c r="N176" s="171"/>
    </row>
    <row r="177" spans="1:14" ht="18.75" x14ac:dyDescent="0.25">
      <c r="A177" s="220"/>
      <c r="B177" s="69">
        <v>2475</v>
      </c>
      <c r="C177" s="64" t="s">
        <v>1395</v>
      </c>
      <c r="D177" s="53" t="s">
        <v>1396</v>
      </c>
      <c r="E177" s="54" t="s">
        <v>1397</v>
      </c>
      <c r="F177" s="84" t="s">
        <v>1398</v>
      </c>
      <c r="G177" s="84" t="s">
        <v>585</v>
      </c>
      <c r="H177" s="55" t="s">
        <v>1399</v>
      </c>
      <c r="I177" s="101" t="s">
        <v>585</v>
      </c>
      <c r="J177" s="101" t="s">
        <v>585</v>
      </c>
      <c r="K177" s="56" t="s">
        <v>92</v>
      </c>
      <c r="L177" s="83"/>
      <c r="M177" s="170">
        <v>2</v>
      </c>
      <c r="N177" s="205"/>
    </row>
    <row r="178" spans="1:14" ht="18.75" x14ac:dyDescent="0.25">
      <c r="A178" s="220"/>
      <c r="B178" s="69">
        <v>2570</v>
      </c>
      <c r="C178" s="64" t="s">
        <v>1400</v>
      </c>
      <c r="D178" s="53" t="s">
        <v>1401</v>
      </c>
      <c r="E178" s="54" t="s">
        <v>1402</v>
      </c>
      <c r="F178" s="84" t="s">
        <v>1403</v>
      </c>
      <c r="G178" s="84" t="s">
        <v>585</v>
      </c>
      <c r="H178" s="101" t="s">
        <v>585</v>
      </c>
      <c r="I178" s="101" t="s">
        <v>585</v>
      </c>
      <c r="J178" s="101" t="s">
        <v>585</v>
      </c>
      <c r="K178" s="56"/>
      <c r="L178" s="83" t="e">
        <f>-+++-133:167</f>
        <v>#VALUE!</v>
      </c>
      <c r="M178" s="170">
        <v>2</v>
      </c>
      <c r="N178" s="171"/>
    </row>
    <row r="179" spans="1:14" ht="18.75" x14ac:dyDescent="0.25">
      <c r="A179" s="220"/>
      <c r="B179" s="69">
        <v>3917</v>
      </c>
      <c r="C179" s="64" t="s">
        <v>1404</v>
      </c>
      <c r="D179" s="53" t="s">
        <v>1405</v>
      </c>
      <c r="E179" s="54" t="s">
        <v>1406</v>
      </c>
      <c r="F179" s="84" t="s">
        <v>1407</v>
      </c>
      <c r="G179" s="84" t="s">
        <v>881</v>
      </c>
      <c r="H179" s="55" t="s">
        <v>881</v>
      </c>
      <c r="I179" s="101" t="s">
        <v>1340</v>
      </c>
      <c r="J179" s="55" t="s">
        <v>1408</v>
      </c>
      <c r="K179" s="56"/>
      <c r="L179" s="83"/>
      <c r="M179" s="170">
        <f>4-1-1</f>
        <v>2</v>
      </c>
      <c r="N179" s="171"/>
    </row>
    <row r="180" spans="1:14" ht="18.75" x14ac:dyDescent="0.25">
      <c r="A180" s="220"/>
      <c r="B180" s="69">
        <v>2228</v>
      </c>
      <c r="C180" s="64" t="s">
        <v>1409</v>
      </c>
      <c r="D180" s="53" t="s">
        <v>1410</v>
      </c>
      <c r="E180" s="54" t="s">
        <v>1411</v>
      </c>
      <c r="F180" s="53" t="s">
        <v>1412</v>
      </c>
      <c r="G180" s="53" t="s">
        <v>512</v>
      </c>
      <c r="H180" s="53" t="s">
        <v>513</v>
      </c>
      <c r="I180" s="53" t="s">
        <v>512</v>
      </c>
      <c r="J180" s="53" t="s">
        <v>513</v>
      </c>
      <c r="K180" s="56"/>
      <c r="L180" s="83"/>
      <c r="M180" s="170">
        <v>2.8</v>
      </c>
      <c r="N180" s="171"/>
    </row>
    <row r="181" spans="1:14" ht="18.75" x14ac:dyDescent="0.25">
      <c r="A181" s="220"/>
      <c r="B181" s="69">
        <v>3745</v>
      </c>
      <c r="C181" s="64" t="s">
        <v>1413</v>
      </c>
      <c r="D181" s="53" t="s">
        <v>1414</v>
      </c>
      <c r="E181" s="161" t="s">
        <v>1415</v>
      </c>
      <c r="F181" s="53" t="s">
        <v>1416</v>
      </c>
      <c r="G181" s="55" t="s">
        <v>535</v>
      </c>
      <c r="H181" s="55" t="s">
        <v>535</v>
      </c>
      <c r="I181" s="55" t="s">
        <v>535</v>
      </c>
      <c r="J181" s="55" t="s">
        <v>535</v>
      </c>
      <c r="K181" s="56"/>
      <c r="L181" s="83"/>
      <c r="M181" s="170">
        <v>6</v>
      </c>
      <c r="N181" s="171"/>
    </row>
    <row r="182" spans="1:14" ht="18.75" x14ac:dyDescent="0.25">
      <c r="A182" s="220"/>
      <c r="B182" s="69">
        <v>2230</v>
      </c>
      <c r="C182" s="64" t="s">
        <v>1417</v>
      </c>
      <c r="D182" s="53" t="s">
        <v>1418</v>
      </c>
      <c r="E182" s="54" t="s">
        <v>1419</v>
      </c>
      <c r="F182" s="53" t="s">
        <v>1420</v>
      </c>
      <c r="G182" s="55" t="s">
        <v>535</v>
      </c>
      <c r="H182" s="55" t="s">
        <v>536</v>
      </c>
      <c r="I182" s="55" t="s">
        <v>535</v>
      </c>
      <c r="J182" s="55" t="s">
        <v>536</v>
      </c>
      <c r="K182" s="56"/>
      <c r="L182" s="83"/>
      <c r="M182" s="170">
        <v>1</v>
      </c>
      <c r="N182" s="171"/>
    </row>
    <row r="183" spans="1:14" ht="18.75" x14ac:dyDescent="0.25">
      <c r="A183" s="220"/>
      <c r="B183" s="69">
        <v>2232</v>
      </c>
      <c r="C183" s="64" t="s">
        <v>1421</v>
      </c>
      <c r="D183" s="53" t="s">
        <v>1422</v>
      </c>
      <c r="E183" s="54" t="s">
        <v>1423</v>
      </c>
      <c r="F183" s="53" t="s">
        <v>1424</v>
      </c>
      <c r="G183" s="55" t="s">
        <v>1425</v>
      </c>
      <c r="H183" s="55" t="s">
        <v>1426</v>
      </c>
      <c r="I183" s="55" t="s">
        <v>1425</v>
      </c>
      <c r="J183" s="55" t="s">
        <v>1426</v>
      </c>
      <c r="K183" s="56"/>
      <c r="L183" s="83"/>
      <c r="M183" s="170">
        <v>2</v>
      </c>
      <c r="N183" s="171"/>
    </row>
    <row r="184" spans="1:14" ht="18.75" x14ac:dyDescent="0.3">
      <c r="A184" s="220"/>
      <c r="B184" s="69">
        <v>2497</v>
      </c>
      <c r="C184" s="64" t="s">
        <v>1427</v>
      </c>
      <c r="D184" s="53" t="s">
        <v>1428</v>
      </c>
      <c r="E184" s="148" t="s">
        <v>1429</v>
      </c>
      <c r="F184" s="53" t="s">
        <v>1430</v>
      </c>
      <c r="G184" s="55" t="s">
        <v>1431</v>
      </c>
      <c r="H184" s="55" t="s">
        <v>1432</v>
      </c>
      <c r="I184" s="55" t="s">
        <v>1433</v>
      </c>
      <c r="J184" s="55" t="s">
        <v>1434</v>
      </c>
      <c r="K184" s="56"/>
      <c r="L184" s="83"/>
      <c r="M184" s="190">
        <v>3</v>
      </c>
      <c r="N184" s="191"/>
    </row>
    <row r="185" spans="1:14" ht="18.75" x14ac:dyDescent="0.3">
      <c r="A185" s="220"/>
      <c r="B185" s="69">
        <v>2496</v>
      </c>
      <c r="C185" s="64" t="s">
        <v>1427</v>
      </c>
      <c r="D185" s="53" t="s">
        <v>1435</v>
      </c>
      <c r="E185" s="148" t="s">
        <v>1436</v>
      </c>
      <c r="F185" s="53" t="s">
        <v>1437</v>
      </c>
      <c r="G185" s="55" t="s">
        <v>1438</v>
      </c>
      <c r="H185" s="55" t="s">
        <v>1439</v>
      </c>
      <c r="I185" s="55" t="s">
        <v>1438</v>
      </c>
      <c r="J185" s="55" t="s">
        <v>1439</v>
      </c>
      <c r="K185" s="56"/>
      <c r="L185" s="83"/>
      <c r="M185" s="190">
        <v>2</v>
      </c>
      <c r="N185" s="191"/>
    </row>
    <row r="186" spans="1:14" ht="18.75" x14ac:dyDescent="0.25">
      <c r="A186" s="220"/>
      <c r="B186" s="69">
        <v>2359</v>
      </c>
      <c r="C186" s="64" t="s">
        <v>1440</v>
      </c>
      <c r="D186" s="53" t="s">
        <v>1441</v>
      </c>
      <c r="E186" s="54" t="s">
        <v>1442</v>
      </c>
      <c r="F186" s="53" t="s">
        <v>1443</v>
      </c>
      <c r="G186" s="55" t="s">
        <v>1111</v>
      </c>
      <c r="H186" s="55" t="s">
        <v>1444</v>
      </c>
      <c r="I186" s="55" t="s">
        <v>1111</v>
      </c>
      <c r="J186" s="55" t="s">
        <v>1444</v>
      </c>
      <c r="K186" s="56"/>
      <c r="L186" s="83"/>
      <c r="M186" s="170">
        <v>5</v>
      </c>
      <c r="N186" s="171"/>
    </row>
    <row r="187" spans="1:14" ht="18.75" x14ac:dyDescent="0.25">
      <c r="A187" s="220"/>
      <c r="B187" s="69">
        <v>3452</v>
      </c>
      <c r="C187" s="64" t="s">
        <v>1445</v>
      </c>
      <c r="D187" s="87" t="s">
        <v>1446</v>
      </c>
      <c r="E187" s="54" t="s">
        <v>1447</v>
      </c>
      <c r="F187" s="53" t="s">
        <v>1448</v>
      </c>
      <c r="G187" s="55" t="s">
        <v>1449</v>
      </c>
      <c r="H187" s="55" t="s">
        <v>1450</v>
      </c>
      <c r="I187" s="55" t="s">
        <v>1449</v>
      </c>
      <c r="J187" s="55" t="s">
        <v>1450</v>
      </c>
      <c r="K187" s="56"/>
      <c r="L187" s="83"/>
      <c r="M187" s="170"/>
      <c r="N187" s="171">
        <v>1</v>
      </c>
    </row>
    <row r="188" spans="1:14" ht="18.75" x14ac:dyDescent="0.25">
      <c r="A188" s="220"/>
      <c r="B188" s="69">
        <v>4557</v>
      </c>
      <c r="C188" s="64" t="s">
        <v>1451</v>
      </c>
      <c r="D188" s="53" t="s">
        <v>1452</v>
      </c>
      <c r="E188" s="54" t="s">
        <v>1453</v>
      </c>
      <c r="F188" s="53" t="s">
        <v>1454</v>
      </c>
      <c r="G188" s="53" t="s">
        <v>1149</v>
      </c>
      <c r="H188" s="55" t="s">
        <v>1455</v>
      </c>
      <c r="I188" s="55" t="s">
        <v>506</v>
      </c>
      <c r="J188" s="55" t="s">
        <v>1456</v>
      </c>
      <c r="K188" s="56"/>
      <c r="L188" s="83" t="s">
        <v>1457</v>
      </c>
      <c r="M188" s="170">
        <v>2</v>
      </c>
      <c r="N188" s="171"/>
    </row>
    <row r="189" spans="1:14" ht="18.75" x14ac:dyDescent="0.25">
      <c r="A189" s="220"/>
      <c r="B189" s="69" t="s">
        <v>1458</v>
      </c>
      <c r="C189" s="64" t="s">
        <v>1459</v>
      </c>
      <c r="D189" s="53" t="s">
        <v>1460</v>
      </c>
      <c r="E189" s="54" t="s">
        <v>1461</v>
      </c>
      <c r="F189" s="53" t="s">
        <v>1462</v>
      </c>
      <c r="G189" s="53" t="s">
        <v>504</v>
      </c>
      <c r="H189" s="55" t="s">
        <v>1463</v>
      </c>
      <c r="I189" s="53" t="s">
        <v>504</v>
      </c>
      <c r="J189" s="55" t="s">
        <v>1464</v>
      </c>
      <c r="K189" s="56"/>
      <c r="L189" s="83" t="s">
        <v>1465</v>
      </c>
      <c r="M189" s="170">
        <v>1</v>
      </c>
      <c r="N189" s="171"/>
    </row>
    <row r="190" spans="1:14" ht="18.75" x14ac:dyDescent="0.25">
      <c r="A190" s="220"/>
      <c r="B190" s="69">
        <v>3374</v>
      </c>
      <c r="C190" s="64" t="s">
        <v>1466</v>
      </c>
      <c r="D190" s="53" t="s">
        <v>1467</v>
      </c>
      <c r="E190" s="54" t="s">
        <v>1468</v>
      </c>
      <c r="F190" s="53" t="s">
        <v>1469</v>
      </c>
      <c r="G190" s="53" t="s">
        <v>1470</v>
      </c>
      <c r="H190" s="55" t="s">
        <v>1470</v>
      </c>
      <c r="I190" s="53" t="s">
        <v>1470</v>
      </c>
      <c r="J190" s="55" t="s">
        <v>1471</v>
      </c>
      <c r="K190" s="56"/>
      <c r="L190" s="83"/>
      <c r="M190" s="170">
        <v>0.5</v>
      </c>
      <c r="N190" s="171"/>
    </row>
    <row r="191" spans="1:14" ht="18.75" x14ac:dyDescent="0.25">
      <c r="A191" s="220"/>
      <c r="B191" s="69">
        <v>2223</v>
      </c>
      <c r="C191" s="64" t="s">
        <v>1472</v>
      </c>
      <c r="D191" s="53" t="s">
        <v>1473</v>
      </c>
      <c r="E191" s="54" t="s">
        <v>1474</v>
      </c>
      <c r="F191" s="53" t="s">
        <v>1475</v>
      </c>
      <c r="G191" s="53" t="s">
        <v>967</v>
      </c>
      <c r="H191" s="55" t="s">
        <v>1476</v>
      </c>
      <c r="I191" s="55" t="s">
        <v>1477</v>
      </c>
      <c r="J191" s="55" t="s">
        <v>1478</v>
      </c>
      <c r="K191" s="56"/>
      <c r="L191" s="83"/>
      <c r="M191" s="170">
        <v>2.5</v>
      </c>
      <c r="N191" s="171"/>
    </row>
    <row r="192" spans="1:14" ht="18.75" x14ac:dyDescent="0.25">
      <c r="A192" s="220"/>
      <c r="B192" s="69">
        <v>4296</v>
      </c>
      <c r="C192" s="64" t="s">
        <v>1479</v>
      </c>
      <c r="D192" s="53" t="s">
        <v>1480</v>
      </c>
      <c r="E192" s="162"/>
      <c r="F192" s="104" t="s">
        <v>1481</v>
      </c>
      <c r="G192" s="84"/>
      <c r="H192" s="101"/>
      <c r="I192" s="84" t="s">
        <v>1482</v>
      </c>
      <c r="J192" s="84" t="s">
        <v>1482</v>
      </c>
      <c r="K192" s="56" t="s">
        <v>92</v>
      </c>
      <c r="L192" s="83"/>
      <c r="M192" s="170"/>
      <c r="N192" s="171">
        <v>4</v>
      </c>
    </row>
    <row r="193" spans="1:14" ht="18.75" x14ac:dyDescent="0.25">
      <c r="A193" s="220"/>
      <c r="B193" s="69">
        <v>3725</v>
      </c>
      <c r="C193" s="64" t="s">
        <v>1483</v>
      </c>
      <c r="D193" s="53" t="s">
        <v>1484</v>
      </c>
      <c r="E193" s="54"/>
      <c r="F193" s="53" t="s">
        <v>1485</v>
      </c>
      <c r="G193" s="84" t="s">
        <v>1486</v>
      </c>
      <c r="H193" s="101" t="s">
        <v>1486</v>
      </c>
      <c r="I193" s="101" t="s">
        <v>1487</v>
      </c>
      <c r="J193" s="101" t="s">
        <v>1487</v>
      </c>
      <c r="K193" s="56" t="s">
        <v>92</v>
      </c>
      <c r="L193" s="83"/>
      <c r="M193" s="170"/>
      <c r="N193" s="171">
        <v>3</v>
      </c>
    </row>
    <row r="194" spans="1:14" ht="18.75" x14ac:dyDescent="0.25">
      <c r="A194" s="220"/>
      <c r="B194" s="69">
        <v>3486</v>
      </c>
      <c r="C194" s="64" t="s">
        <v>1488</v>
      </c>
      <c r="D194" s="53" t="s">
        <v>1489</v>
      </c>
      <c r="E194" s="54" t="s">
        <v>1490</v>
      </c>
      <c r="F194" s="84" t="s">
        <v>1491</v>
      </c>
      <c r="G194" s="84" t="s">
        <v>1492</v>
      </c>
      <c r="H194" s="101" t="s">
        <v>1492</v>
      </c>
      <c r="I194" s="84" t="s">
        <v>1492</v>
      </c>
      <c r="J194" s="101" t="s">
        <v>1492</v>
      </c>
      <c r="K194" s="56"/>
      <c r="L194" s="83"/>
      <c r="M194" s="170">
        <v>1</v>
      </c>
      <c r="N194" s="171"/>
    </row>
    <row r="195" spans="1:14" ht="18.75" x14ac:dyDescent="0.25">
      <c r="A195" s="220"/>
      <c r="B195" s="69">
        <v>2237</v>
      </c>
      <c r="C195" s="64" t="s">
        <v>1493</v>
      </c>
      <c r="D195" s="53" t="s">
        <v>1494</v>
      </c>
      <c r="E195" s="54" t="s">
        <v>1495</v>
      </c>
      <c r="F195" s="84" t="s">
        <v>1496</v>
      </c>
      <c r="G195" s="84" t="s">
        <v>585</v>
      </c>
      <c r="H195" s="101" t="s">
        <v>585</v>
      </c>
      <c r="I195" s="84" t="s">
        <v>585</v>
      </c>
      <c r="J195" s="84" t="s">
        <v>585</v>
      </c>
      <c r="K195" s="56"/>
      <c r="L195" s="83"/>
      <c r="M195" s="170">
        <v>6</v>
      </c>
      <c r="N195" s="171"/>
    </row>
    <row r="196" spans="1:14" ht="18.75" x14ac:dyDescent="0.25">
      <c r="A196" s="220"/>
      <c r="B196" s="69">
        <v>2474</v>
      </c>
      <c r="C196" s="64" t="s">
        <v>1497</v>
      </c>
      <c r="D196" s="53" t="s">
        <v>1498</v>
      </c>
      <c r="E196" s="54" t="s">
        <v>1499</v>
      </c>
      <c r="F196" s="84" t="s">
        <v>1500</v>
      </c>
      <c r="G196" s="84" t="s">
        <v>585</v>
      </c>
      <c r="H196" s="101" t="s">
        <v>585</v>
      </c>
      <c r="I196" s="84" t="s">
        <v>585</v>
      </c>
      <c r="J196" s="84" t="s">
        <v>585</v>
      </c>
      <c r="K196" s="56"/>
      <c r="L196" s="83"/>
      <c r="M196" s="170">
        <v>15</v>
      </c>
      <c r="N196" s="171"/>
    </row>
    <row r="197" spans="1:14" ht="18.75" x14ac:dyDescent="0.25">
      <c r="A197" s="220"/>
      <c r="B197" s="69">
        <v>2473</v>
      </c>
      <c r="C197" s="64" t="s">
        <v>1501</v>
      </c>
      <c r="D197" s="53" t="s">
        <v>1502</v>
      </c>
      <c r="E197" s="54" t="s">
        <v>1503</v>
      </c>
      <c r="F197" s="84" t="s">
        <v>1504</v>
      </c>
      <c r="G197" s="53" t="s">
        <v>686</v>
      </c>
      <c r="H197" s="55" t="s">
        <v>687</v>
      </c>
      <c r="I197" s="53" t="s">
        <v>686</v>
      </c>
      <c r="J197" s="55" t="s">
        <v>687</v>
      </c>
      <c r="K197" s="56"/>
      <c r="L197" s="83"/>
      <c r="M197" s="170"/>
      <c r="N197" s="171">
        <v>3</v>
      </c>
    </row>
    <row r="198" spans="1:14" ht="18.75" x14ac:dyDescent="0.25">
      <c r="A198" s="220"/>
      <c r="B198" s="69">
        <v>3042</v>
      </c>
      <c r="C198" s="64" t="s">
        <v>1505</v>
      </c>
      <c r="D198" s="53" t="s">
        <v>1506</v>
      </c>
      <c r="E198" s="54" t="s">
        <v>1507</v>
      </c>
      <c r="F198" s="84" t="s">
        <v>1508</v>
      </c>
      <c r="G198" s="55" t="s">
        <v>585</v>
      </c>
      <c r="H198" s="55" t="s">
        <v>1509</v>
      </c>
      <c r="I198" s="55" t="s">
        <v>585</v>
      </c>
      <c r="J198" s="55" t="s">
        <v>1231</v>
      </c>
      <c r="K198" s="56"/>
      <c r="L198" s="83"/>
      <c r="M198" s="170">
        <v>0.6</v>
      </c>
      <c r="N198" s="171"/>
    </row>
    <row r="199" spans="1:14" ht="18.75" x14ac:dyDescent="0.25">
      <c r="A199" s="220"/>
      <c r="B199" s="69">
        <v>2494</v>
      </c>
      <c r="C199" s="64" t="s">
        <v>1510</v>
      </c>
      <c r="D199" s="53" t="s">
        <v>1511</v>
      </c>
      <c r="E199" s="54" t="s">
        <v>1512</v>
      </c>
      <c r="F199" s="55" t="s">
        <v>1513</v>
      </c>
      <c r="G199" s="55" t="s">
        <v>1514</v>
      </c>
      <c r="H199" s="55" t="s">
        <v>1514</v>
      </c>
      <c r="I199" s="55"/>
      <c r="J199" s="55"/>
      <c r="K199" s="56"/>
      <c r="L199" s="83"/>
      <c r="M199" s="170">
        <v>5</v>
      </c>
      <c r="N199" s="171"/>
    </row>
    <row r="200" spans="1:14" ht="18.75" x14ac:dyDescent="0.25">
      <c r="A200" s="220"/>
      <c r="B200" s="69">
        <v>3575</v>
      </c>
      <c r="C200" s="64" t="s">
        <v>1515</v>
      </c>
      <c r="D200" s="64" t="s">
        <v>1516</v>
      </c>
      <c r="E200" s="54" t="s">
        <v>1517</v>
      </c>
      <c r="F200" s="101" t="s">
        <v>851</v>
      </c>
      <c r="G200" s="84" t="s">
        <v>585</v>
      </c>
      <c r="H200" s="84" t="s">
        <v>585</v>
      </c>
      <c r="I200" s="84" t="s">
        <v>585</v>
      </c>
      <c r="J200" s="84" t="s">
        <v>585</v>
      </c>
      <c r="K200" s="56"/>
      <c r="L200" s="83"/>
      <c r="M200" s="170">
        <v>9</v>
      </c>
      <c r="N200" s="171"/>
    </row>
    <row r="201" spans="1:14" ht="18.75" x14ac:dyDescent="0.25">
      <c r="A201" s="220"/>
      <c r="B201" s="69">
        <v>4369</v>
      </c>
      <c r="C201" s="64" t="s">
        <v>1518</v>
      </c>
      <c r="D201" s="64" t="s">
        <v>1519</v>
      </c>
      <c r="E201" s="54" t="s">
        <v>1520</v>
      </c>
      <c r="F201" s="101"/>
      <c r="G201" s="84" t="s">
        <v>1259</v>
      </c>
      <c r="H201" s="84" t="s">
        <v>585</v>
      </c>
      <c r="I201" s="84" t="s">
        <v>585</v>
      </c>
      <c r="J201" s="84" t="s">
        <v>585</v>
      </c>
      <c r="K201" s="56" t="s">
        <v>1072</v>
      </c>
      <c r="L201" s="83"/>
      <c r="M201" s="170">
        <v>4</v>
      </c>
      <c r="N201" s="171"/>
    </row>
    <row r="202" spans="1:14" ht="18.75" x14ac:dyDescent="0.3">
      <c r="A202" s="220"/>
      <c r="B202" s="69">
        <v>3276</v>
      </c>
      <c r="C202" s="64" t="s">
        <v>1521</v>
      </c>
      <c r="D202" s="53" t="s">
        <v>1522</v>
      </c>
      <c r="E202" s="54" t="s">
        <v>851</v>
      </c>
      <c r="F202" s="84" t="s">
        <v>851</v>
      </c>
      <c r="G202" s="84" t="s">
        <v>585</v>
      </c>
      <c r="H202" s="84" t="s">
        <v>585</v>
      </c>
      <c r="I202" s="84" t="s">
        <v>585</v>
      </c>
      <c r="J202" s="84" t="s">
        <v>585</v>
      </c>
      <c r="K202" s="56" t="s">
        <v>1523</v>
      </c>
      <c r="L202" s="83" t="s">
        <v>1524</v>
      </c>
      <c r="M202" s="190">
        <v>1</v>
      </c>
      <c r="N202" s="191"/>
    </row>
    <row r="203" spans="1:14" ht="19.5" thickBot="1" x14ac:dyDescent="0.35">
      <c r="A203" s="221"/>
      <c r="B203" s="96">
        <v>2353</v>
      </c>
      <c r="C203" s="97" t="s">
        <v>1525</v>
      </c>
      <c r="D203" s="59" t="s">
        <v>1526</v>
      </c>
      <c r="E203" s="60" t="s">
        <v>1527</v>
      </c>
      <c r="F203" s="59" t="s">
        <v>1528</v>
      </c>
      <c r="G203" s="59" t="s">
        <v>585</v>
      </c>
      <c r="H203" s="61" t="s">
        <v>585</v>
      </c>
      <c r="I203" s="61" t="s">
        <v>585</v>
      </c>
      <c r="J203" s="59" t="s">
        <v>1529</v>
      </c>
      <c r="K203" s="97"/>
      <c r="L203" s="100"/>
      <c r="M203" s="203">
        <v>41</v>
      </c>
      <c r="N203" s="204"/>
    </row>
  </sheetData>
  <mergeCells count="17">
    <mergeCell ref="A1:N1"/>
    <mergeCell ref="A46:A53"/>
    <mergeCell ref="A54:A65"/>
    <mergeCell ref="A66:A86"/>
    <mergeCell ref="A87:A89"/>
    <mergeCell ref="A3:A5"/>
    <mergeCell ref="A6:A8"/>
    <mergeCell ref="A9:A11"/>
    <mergeCell ref="A12:A25"/>
    <mergeCell ref="A26:A37"/>
    <mergeCell ref="A38:A45"/>
    <mergeCell ref="A123:A132"/>
    <mergeCell ref="A133:A171"/>
    <mergeCell ref="A172:A174"/>
    <mergeCell ref="A175:A203"/>
    <mergeCell ref="A90:A106"/>
    <mergeCell ref="A107:A122"/>
  </mergeCells>
  <pageMargins left="0.7" right="0.7" top="0.75" bottom="0.75" header="0.3" footer="0.3"/>
  <pageSetup paperSize="8" scale="35" orientation="landscape" r:id="rId1"/>
  <rowBreaks count="1" manualBreakCount="1">
    <brk id="10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Armoire R+1</vt:lpstr>
      <vt:lpstr>Congélateur R+1</vt:lpstr>
      <vt:lpstr>Réfrigérateur R+1</vt:lpstr>
      <vt:lpstr>Soute externe à Solvants</vt:lpstr>
      <vt:lpstr>Réserve RDC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Cassandra Breil</dc:creator>
  <cp:lastModifiedBy>Compta CDMJ</cp:lastModifiedBy>
  <cp:lastPrinted>2023-02-03T10:14:59Z</cp:lastPrinted>
  <dcterms:created xsi:type="dcterms:W3CDTF">2023-01-20T09:15:02Z</dcterms:created>
  <dcterms:modified xsi:type="dcterms:W3CDTF">2023-02-03T10:19:34Z</dcterms:modified>
</cp:coreProperties>
</file>