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e\SynologyDrive\IMMOTIV\LIQUIDATION\"/>
    </mc:Choice>
  </mc:AlternateContent>
  <xr:revisionPtr revIDLastSave="0" documentId="8_{2F3559CC-6FCB-4749-901A-88B2EC0B8A82}" xr6:coauthVersionLast="47" xr6:coauthVersionMax="47" xr10:uidLastSave="{00000000-0000-0000-0000-000000000000}"/>
  <bookViews>
    <workbookView xWindow="-110" yWindow="-110" windowWidth="19420" windowHeight="10300" activeTab="1" xr2:uid="{DFC8F71A-4FE4-48BD-A9A2-BC29F47DBAFA}"/>
  </bookViews>
  <sheets>
    <sheet name="MOBILIER" sheetId="1" r:id="rId1"/>
    <sheet name="MATERIEL" sheetId="3" r:id="rId2"/>
    <sheet name="Feuil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24" i="1"/>
  <c r="I24" i="1" s="1"/>
  <c r="H25" i="1"/>
  <c r="I25" i="1" s="1"/>
  <c r="E25" i="1"/>
  <c r="E24" i="1"/>
  <c r="J24" i="1" s="1"/>
  <c r="C38" i="1"/>
  <c r="E38" i="1" s="1"/>
  <c r="H35" i="1"/>
  <c r="I35" i="1" s="1"/>
  <c r="E35" i="1"/>
  <c r="H34" i="1"/>
  <c r="I34" i="1" s="1"/>
  <c r="E34" i="1"/>
  <c r="H31" i="1"/>
  <c r="I31" i="1" s="1"/>
  <c r="H32" i="1"/>
  <c r="I32" i="1" s="1"/>
  <c r="H37" i="1"/>
  <c r="I37" i="1" s="1"/>
  <c r="E31" i="1"/>
  <c r="E32" i="1"/>
  <c r="E37" i="1"/>
  <c r="H22" i="1"/>
  <c r="I22" i="1" s="1"/>
  <c r="E22" i="1"/>
  <c r="C15" i="1"/>
  <c r="H15" i="1" s="1"/>
  <c r="I15" i="1" s="1"/>
  <c r="H29" i="1"/>
  <c r="I29" i="1" s="1"/>
  <c r="E29" i="1"/>
  <c r="J2" i="3"/>
  <c r="I2" i="3"/>
  <c r="H2" i="3"/>
  <c r="E2" i="3"/>
  <c r="E4" i="1"/>
  <c r="E5" i="1"/>
  <c r="E6" i="1"/>
  <c r="E8" i="1"/>
  <c r="E9" i="1"/>
  <c r="E10" i="1"/>
  <c r="E11" i="1"/>
  <c r="E12" i="1"/>
  <c r="E13" i="1"/>
  <c r="E16" i="1"/>
  <c r="E17" i="1"/>
  <c r="E18" i="1"/>
  <c r="E19" i="1"/>
  <c r="E21" i="1"/>
  <c r="E23" i="1"/>
  <c r="E27" i="1"/>
  <c r="E28" i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C29" i="3"/>
  <c r="H27" i="3"/>
  <c r="I27" i="3" s="1"/>
  <c r="H26" i="3"/>
  <c r="I26" i="3" s="1"/>
  <c r="J26" i="3" s="1"/>
  <c r="H25" i="3"/>
  <c r="I25" i="3" s="1"/>
  <c r="J25" i="3" s="1"/>
  <c r="H24" i="3"/>
  <c r="I24" i="3" s="1"/>
  <c r="J24" i="3" s="1"/>
  <c r="H23" i="3"/>
  <c r="I23" i="3" s="1"/>
  <c r="J23" i="3" s="1"/>
  <c r="H22" i="3"/>
  <c r="I22" i="3" s="1"/>
  <c r="J22" i="3" s="1"/>
  <c r="H21" i="3"/>
  <c r="I21" i="3" s="1"/>
  <c r="J21" i="3" s="1"/>
  <c r="H20" i="3"/>
  <c r="I20" i="3" s="1"/>
  <c r="J20" i="3" s="1"/>
  <c r="H19" i="3"/>
  <c r="I19" i="3" s="1"/>
  <c r="H18" i="3"/>
  <c r="I18" i="3" s="1"/>
  <c r="J18" i="3" s="1"/>
  <c r="H17" i="3"/>
  <c r="I17" i="3" s="1"/>
  <c r="J17" i="3" s="1"/>
  <c r="H16" i="3"/>
  <c r="I16" i="3" s="1"/>
  <c r="J16" i="3" s="1"/>
  <c r="H15" i="3"/>
  <c r="I15" i="3" s="1"/>
  <c r="J15" i="3" s="1"/>
  <c r="H14" i="3"/>
  <c r="I14" i="3" s="1"/>
  <c r="H13" i="3"/>
  <c r="I13" i="3" s="1"/>
  <c r="H12" i="3"/>
  <c r="I12" i="3" s="1"/>
  <c r="H11" i="3"/>
  <c r="I11" i="3" s="1"/>
  <c r="H10" i="3"/>
  <c r="I10" i="3" s="1"/>
  <c r="J10" i="3" s="1"/>
  <c r="H9" i="3"/>
  <c r="I9" i="3" s="1"/>
  <c r="J9" i="3" s="1"/>
  <c r="H8" i="3"/>
  <c r="I8" i="3" s="1"/>
  <c r="H7" i="3"/>
  <c r="I7" i="3" s="1"/>
  <c r="J7" i="3" s="1"/>
  <c r="H6" i="3"/>
  <c r="I6" i="3" s="1"/>
  <c r="H5" i="3"/>
  <c r="I5" i="3" s="1"/>
  <c r="H4" i="3"/>
  <c r="H3" i="3"/>
  <c r="E3" i="3"/>
  <c r="H3" i="1"/>
  <c r="I3" i="1" s="1"/>
  <c r="H4" i="1"/>
  <c r="I4" i="1" s="1"/>
  <c r="H5" i="1"/>
  <c r="I5" i="1" s="1"/>
  <c r="H6" i="1"/>
  <c r="I6" i="1" s="1"/>
  <c r="H8" i="1"/>
  <c r="I8" i="1" s="1"/>
  <c r="H9" i="1"/>
  <c r="I9" i="1" s="1"/>
  <c r="I12" i="1"/>
  <c r="H13" i="1"/>
  <c r="I13" i="1" s="1"/>
  <c r="H16" i="1"/>
  <c r="I16" i="1" s="1"/>
  <c r="H18" i="1"/>
  <c r="I18" i="1" s="1"/>
  <c r="H19" i="1"/>
  <c r="I19" i="1" s="1"/>
  <c r="H21" i="1"/>
  <c r="I21" i="1" s="1"/>
  <c r="H23" i="1"/>
  <c r="I23" i="1" s="1"/>
  <c r="H27" i="1"/>
  <c r="I27" i="1" s="1"/>
  <c r="H28" i="1"/>
  <c r="I28" i="1" s="1"/>
  <c r="H11" i="1"/>
  <c r="I11" i="1" s="1"/>
  <c r="H10" i="1"/>
  <c r="I10" i="1" s="1"/>
  <c r="E3" i="1"/>
  <c r="H17" i="1"/>
  <c r="J22" i="1" l="1"/>
  <c r="J25" i="1"/>
  <c r="C40" i="1"/>
  <c r="H38" i="1"/>
  <c r="H40" i="1" s="1"/>
  <c r="E15" i="1"/>
  <c r="J15" i="1" s="1"/>
  <c r="J35" i="1"/>
  <c r="J34" i="1"/>
  <c r="J31" i="1"/>
  <c r="J18" i="1"/>
  <c r="J32" i="1"/>
  <c r="J23" i="1"/>
  <c r="J37" i="1"/>
  <c r="J29" i="1"/>
  <c r="J12" i="3"/>
  <c r="J21" i="1"/>
  <c r="J10" i="1"/>
  <c r="J16" i="1"/>
  <c r="J27" i="1"/>
  <c r="J28" i="1"/>
  <c r="J9" i="1"/>
  <c r="J8" i="1"/>
  <c r="J19" i="1"/>
  <c r="J11" i="1"/>
  <c r="J8" i="3"/>
  <c r="J11" i="3"/>
  <c r="J19" i="3"/>
  <c r="J27" i="3"/>
  <c r="J5" i="3"/>
  <c r="H29" i="3"/>
  <c r="J6" i="3"/>
  <c r="J13" i="3"/>
  <c r="E29" i="3"/>
  <c r="H40" i="3"/>
  <c r="J14" i="3"/>
  <c r="I3" i="3"/>
  <c r="I29" i="3" s="1"/>
  <c r="I4" i="3"/>
  <c r="J4" i="3" s="1"/>
  <c r="J4" i="1"/>
  <c r="J6" i="1"/>
  <c r="J5" i="1"/>
  <c r="J12" i="1"/>
  <c r="J3" i="1"/>
  <c r="J13" i="1"/>
  <c r="I17" i="1"/>
  <c r="J17" i="1" s="1"/>
  <c r="H51" i="1"/>
  <c r="I38" i="1" l="1"/>
  <c r="J38" i="1" s="1"/>
  <c r="J40" i="1" s="1"/>
  <c r="E40" i="1"/>
  <c r="J51" i="1"/>
  <c r="J3" i="3"/>
  <c r="I40" i="1" l="1"/>
  <c r="J40" i="3"/>
  <c r="J29" i="3"/>
</calcChain>
</file>

<file path=xl/sharedStrings.xml><?xml version="1.0" encoding="utf-8"?>
<sst xmlns="http://schemas.openxmlformats.org/spreadsheetml/2006/main" count="65" uniqueCount="58">
  <si>
    <t>Date d'achat</t>
  </si>
  <si>
    <t>Prix de vente TTC</t>
  </si>
  <si>
    <t>Prix de vente ht</t>
  </si>
  <si>
    <t>taux TVA</t>
  </si>
  <si>
    <t>remise</t>
  </si>
  <si>
    <t>ecart TTC</t>
  </si>
  <si>
    <t>Prix achat HT</t>
  </si>
  <si>
    <t>Prix Achat TTC</t>
  </si>
  <si>
    <t xml:space="preserve">CUISINE </t>
  </si>
  <si>
    <t>MICRO ONDES COMBINE</t>
  </si>
  <si>
    <t>FRIGO CONGELATEUR</t>
  </si>
  <si>
    <t>CAFETIERE SENSEO</t>
  </si>
  <si>
    <t>HOME STAGING</t>
  </si>
  <si>
    <t>CHAISE INDUS NOIRE x2</t>
  </si>
  <si>
    <t>CO WORKING</t>
  </si>
  <si>
    <t>SALON</t>
  </si>
  <si>
    <t>FAUTEUIL CLUB MICROFIBRE MARRON VINTAGE</t>
  </si>
  <si>
    <t>MATERIEL</t>
  </si>
  <si>
    <t>MOBILIER</t>
  </si>
  <si>
    <t>TELEMETRE LASER 20m</t>
  </si>
  <si>
    <t>Meuble cube Grand modèle droit L 275 cm, Ht 220 cm</t>
  </si>
  <si>
    <t>ACCUEIL</t>
  </si>
  <si>
    <t>Patchwork de cadres</t>
  </si>
  <si>
    <t>Meuble de rangement fermé Hauteur 220 cm, Largeur 40 cm</t>
  </si>
  <si>
    <t>Table co-working</t>
  </si>
  <si>
    <t>CHAISE DE BAR NOIRE x4</t>
  </si>
  <si>
    <t>POC 162X229 SANS FENETRE (500) IMPRIMALOG</t>
  </si>
  <si>
    <t>ENV.110X220 SANS FENETRE (500)</t>
  </si>
  <si>
    <t>QUANTITE A VERIFIER</t>
  </si>
  <si>
    <t>INVENTAIRE</t>
  </si>
  <si>
    <t>Ricoh Theta SC2 + trépied + casque VR</t>
  </si>
  <si>
    <t>Lenovo ThinkCentre M920z Tout-en-un - Avec support UltraFlex III - Core i5 8500 / 3 GHz hexacore: Windows 10 Pro 64 Bits, 8 Go RAM, 256 Go SSD TCG Opal Encryption NVMe, Ecran 23.8" 1920 x 1080 (Full HD), Graveur de DVD, UHD Graphics 630, GigE, Wifi 802.11ac, Bluetooth 5.0Garantie 3 Ans sur Site constructeur</t>
  </si>
  <si>
    <t>Logitech Wireless Combo MK520Garantie 2 ans</t>
  </si>
  <si>
    <t>Onduleur Eaton 3S 550 Garantie 2 ans</t>
  </si>
  <si>
    <t>TAPIS 140 ALINEA</t>
  </si>
  <si>
    <t xml:space="preserve">Applique ALINEA </t>
  </si>
  <si>
    <t>SUPPROTS ECRANS TV x2</t>
  </si>
  <si>
    <t>ECRAN ASUS 24''</t>
  </si>
  <si>
    <t>Suspension Retta noire led</t>
  </si>
  <si>
    <t>Applique murale loft 2</t>
  </si>
  <si>
    <t xml:space="preserve">LUMINAIRE 9 FILS FUSHUIA </t>
  </si>
  <si>
    <t>TABLE RONDE NOMADE CHENE ET NOIR</t>
  </si>
  <si>
    <t>BUREAU NOMADE</t>
  </si>
  <si>
    <t>SUSPENSION NOMADE CAPUCCINO</t>
  </si>
  <si>
    <t>TABLE BOIS MASSIF 2000x900</t>
  </si>
  <si>
    <t>VITRINE</t>
  </si>
  <si>
    <t>Affichette vitrine x 8 ARGENT/BLANC Vitrine Média</t>
  </si>
  <si>
    <t>EXTERIEUR</t>
  </si>
  <si>
    <t xml:space="preserve">Table pliante rose </t>
  </si>
  <si>
    <t>Chaises pliantes gris anthracite</t>
  </si>
  <si>
    <t>FORCA lampe noire Ikéa</t>
  </si>
  <si>
    <t xml:space="preserve">Meuble cuisine blanc laqué 2 portes KNOXHULT </t>
  </si>
  <si>
    <t>Meuble casier sur roulette indus métal et bois M.Monde</t>
  </si>
  <si>
    <t>Table salon bois Maison du Monde</t>
  </si>
  <si>
    <t xml:space="preserve">FAUTEUIL VINTAGE FRAMBOISE </t>
  </si>
  <si>
    <t>Prix de vente HT</t>
  </si>
  <si>
    <t>ECRAN vitrine PM PRO 49 LG 2500CD Vitrine média</t>
  </si>
  <si>
    <t>TV LG 55UM7660 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</si>
</sst>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9">
    <xf numFmtId="0" fontId="0" fillId="0" borderId="0" xfId="0"/>
    <xf numFmtId="44" fontId="0" fillId="0" borderId="0" xfId="0" applyNumberFormat="1"/>
    <xf numFmtId="14" fontId="0" fillId="0" borderId="5" xfId="0" applyNumberFormat="1" applyBorder="1"/>
    <xf numFmtId="44" fontId="0" fillId="0" borderId="5" xfId="1" applyFont="1" applyBorder="1"/>
    <xf numFmtId="44" fontId="0" fillId="0" borderId="6" xfId="0" applyNumberFormat="1" applyBorder="1"/>
    <xf numFmtId="14" fontId="0" fillId="0" borderId="8" xfId="0" applyNumberFormat="1" applyBorder="1"/>
    <xf numFmtId="44" fontId="0" fillId="0" borderId="8" xfId="1" applyFont="1" applyBorder="1"/>
    <xf numFmtId="44" fontId="0" fillId="0" borderId="9" xfId="0" applyNumberFormat="1" applyBorder="1"/>
    <xf numFmtId="0" fontId="2" fillId="0" borderId="4" xfId="0" applyFont="1" applyBorder="1"/>
    <xf numFmtId="44" fontId="0" fillId="0" borderId="0" xfId="1" applyFont="1"/>
    <xf numFmtId="9" fontId="0" fillId="0" borderId="0" xfId="3" applyFont="1" applyAlignment="1">
      <alignment horizontal="center"/>
    </xf>
    <xf numFmtId="0" fontId="0" fillId="0" borderId="0" xfId="1" applyNumberFormat="1" applyFont="1"/>
    <xf numFmtId="0" fontId="2" fillId="0" borderId="11" xfId="0" applyFont="1" applyBorder="1" applyAlignment="1">
      <alignment horizontal="center" vertical="center"/>
    </xf>
    <xf numFmtId="9" fontId="2" fillId="0" borderId="11" xfId="3" applyFont="1" applyBorder="1" applyAlignment="1">
      <alignment horizontal="center" vertical="center"/>
    </xf>
    <xf numFmtId="44" fontId="2" fillId="0" borderId="11" xfId="1" applyFont="1" applyBorder="1" applyAlignment="1">
      <alignment horizontal="center" vertical="center"/>
    </xf>
    <xf numFmtId="0" fontId="2" fillId="0" borderId="11" xfId="1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/>
    <xf numFmtId="14" fontId="0" fillId="0" borderId="2" xfId="0" applyNumberFormat="1" applyBorder="1"/>
    <xf numFmtId="44" fontId="0" fillId="0" borderId="2" xfId="1" applyFont="1" applyBorder="1"/>
    <xf numFmtId="9" fontId="0" fillId="0" borderId="5" xfId="3" applyFont="1" applyBorder="1" applyAlignment="1">
      <alignment horizontal="center"/>
    </xf>
    <xf numFmtId="0" fontId="0" fillId="0" borderId="5" xfId="3" applyNumberFormat="1" applyFont="1" applyBorder="1"/>
    <xf numFmtId="44" fontId="0" fillId="0" borderId="5" xfId="0" applyNumberFormat="1" applyBorder="1"/>
    <xf numFmtId="44" fontId="0" fillId="0" borderId="5" xfId="1" applyFont="1" applyFill="1" applyBorder="1"/>
    <xf numFmtId="0" fontId="0" fillId="0" borderId="5" xfId="0" applyBorder="1"/>
    <xf numFmtId="0" fontId="2" fillId="0" borderId="7" xfId="0" applyFont="1" applyBorder="1"/>
    <xf numFmtId="9" fontId="0" fillId="0" borderId="8" xfId="3" applyFont="1" applyBorder="1" applyAlignment="1">
      <alignment horizontal="center"/>
    </xf>
    <xf numFmtId="0" fontId="0" fillId="0" borderId="8" xfId="3" applyNumberFormat="1" applyFont="1" applyBorder="1"/>
    <xf numFmtId="44" fontId="0" fillId="0" borderId="8" xfId="0" applyNumberFormat="1" applyBorder="1"/>
    <xf numFmtId="44" fontId="0" fillId="0" borderId="10" xfId="0" applyNumberFormat="1" applyBorder="1"/>
    <xf numFmtId="44" fontId="0" fillId="0" borderId="11" xfId="1" applyFont="1" applyBorder="1"/>
    <xf numFmtId="0" fontId="0" fillId="0" borderId="11" xfId="1" applyNumberFormat="1" applyFont="1" applyBorder="1"/>
    <xf numFmtId="44" fontId="0" fillId="0" borderId="12" xfId="1" applyFont="1" applyBorder="1"/>
    <xf numFmtId="9" fontId="0" fillId="2" borderId="11" xfId="3" applyFont="1" applyFill="1" applyBorder="1" applyAlignment="1">
      <alignment horizontal="center"/>
    </xf>
    <xf numFmtId="44" fontId="0" fillId="2" borderId="11" xfId="1" applyFont="1" applyFill="1" applyBorder="1"/>
    <xf numFmtId="0" fontId="2" fillId="3" borderId="11" xfId="0" applyFont="1" applyFill="1" applyBorder="1" applyAlignment="1">
      <alignment horizontal="center" vertical="center"/>
    </xf>
    <xf numFmtId="44" fontId="0" fillId="3" borderId="5" xfId="0" applyNumberFormat="1" applyFill="1" applyBorder="1"/>
    <xf numFmtId="44" fontId="0" fillId="3" borderId="8" xfId="0" applyNumberFormat="1" applyFill="1" applyBorder="1"/>
    <xf numFmtId="9" fontId="0" fillId="0" borderId="5" xfId="3" applyFont="1" applyBorder="1" applyAlignment="1">
      <alignment horizontal="center" vertical="center"/>
    </xf>
    <xf numFmtId="9" fontId="0" fillId="0" borderId="8" xfId="3" applyFont="1" applyBorder="1" applyAlignment="1">
      <alignment horizontal="center" vertical="center"/>
    </xf>
    <xf numFmtId="44" fontId="2" fillId="3" borderId="11" xfId="1" applyFont="1" applyFill="1" applyBorder="1"/>
    <xf numFmtId="0" fontId="3" fillId="5" borderId="0" xfId="0" applyFont="1" applyFill="1" applyAlignment="1">
      <alignment horizontal="center"/>
    </xf>
    <xf numFmtId="0" fontId="2" fillId="5" borderId="11" xfId="0" applyFont="1" applyFill="1" applyBorder="1" applyAlignment="1">
      <alignment horizontal="center" vertical="center"/>
    </xf>
    <xf numFmtId="9" fontId="2" fillId="5" borderId="11" xfId="3" applyFont="1" applyFill="1" applyBorder="1" applyAlignment="1">
      <alignment horizontal="center" vertical="center"/>
    </xf>
    <xf numFmtId="44" fontId="2" fillId="5" borderId="11" xfId="1" applyFont="1" applyFill="1" applyBorder="1" applyAlignment="1">
      <alignment horizontal="center" vertical="center"/>
    </xf>
    <xf numFmtId="0" fontId="2" fillId="5" borderId="11" xfId="1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0" fillId="5" borderId="0" xfId="0" applyFill="1"/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14" fontId="0" fillId="0" borderId="0" xfId="0" applyNumberFormat="1"/>
    <xf numFmtId="44" fontId="0" fillId="7" borderId="5" xfId="0" applyNumberFormat="1" applyFill="1" applyBorder="1"/>
    <xf numFmtId="44" fontId="0" fillId="7" borderId="8" xfId="0" applyNumberFormat="1" applyFill="1" applyBorder="1"/>
    <xf numFmtId="44" fontId="0" fillId="7" borderId="11" xfId="1" applyFont="1" applyFill="1" applyBorder="1"/>
    <xf numFmtId="44" fontId="0" fillId="8" borderId="5" xfId="0" applyNumberFormat="1" applyFill="1" applyBorder="1"/>
    <xf numFmtId="44" fontId="0" fillId="8" borderId="8" xfId="0" applyNumberFormat="1" applyFill="1" applyBorder="1"/>
    <xf numFmtId="44" fontId="2" fillId="8" borderId="11" xfId="1" applyFont="1" applyFill="1" applyBorder="1"/>
    <xf numFmtId="44" fontId="0" fillId="8" borderId="11" xfId="1" applyFont="1" applyFill="1" applyBorder="1"/>
    <xf numFmtId="44" fontId="0" fillId="8" borderId="5" xfId="1" applyFont="1" applyFill="1" applyBorder="1"/>
    <xf numFmtId="44" fontId="0" fillId="7" borderId="10" xfId="0" applyNumberFormat="1" applyFill="1" applyBorder="1"/>
    <xf numFmtId="44" fontId="0" fillId="7" borderId="5" xfId="1" applyFont="1" applyFill="1" applyBorder="1"/>
    <xf numFmtId="44" fontId="0" fillId="7" borderId="13" xfId="1" applyFont="1" applyFill="1" applyBorder="1"/>
    <xf numFmtId="44" fontId="0" fillId="7" borderId="8" xfId="1" applyFont="1" applyFill="1" applyBorder="1"/>
    <xf numFmtId="0" fontId="2" fillId="9" borderId="4" xfId="0" applyFont="1" applyFill="1" applyBorder="1" applyAlignment="1">
      <alignment horizontal="center"/>
    </xf>
    <xf numFmtId="14" fontId="0" fillId="9" borderId="5" xfId="0" applyNumberFormat="1" applyFill="1" applyBorder="1"/>
    <xf numFmtId="44" fontId="0" fillId="9" borderId="5" xfId="1" applyFont="1" applyFill="1" applyBorder="1"/>
    <xf numFmtId="9" fontId="0" fillId="9" borderId="5" xfId="3" applyFont="1" applyFill="1" applyBorder="1" applyAlignment="1">
      <alignment horizontal="center"/>
    </xf>
    <xf numFmtId="9" fontId="0" fillId="9" borderId="5" xfId="3" applyFont="1" applyFill="1" applyBorder="1" applyAlignment="1">
      <alignment horizontal="center" vertical="center"/>
    </xf>
    <xf numFmtId="0" fontId="0" fillId="9" borderId="5" xfId="3" applyNumberFormat="1" applyFont="1" applyFill="1" applyBorder="1"/>
    <xf numFmtId="44" fontId="0" fillId="9" borderId="5" xfId="0" applyNumberFormat="1" applyFill="1" applyBorder="1"/>
    <xf numFmtId="44" fontId="0" fillId="9" borderId="6" xfId="0" applyNumberFormat="1" applyFill="1" applyBorder="1"/>
    <xf numFmtId="14" fontId="0" fillId="9" borderId="2" xfId="0" applyNumberFormat="1" applyFill="1" applyBorder="1"/>
    <xf numFmtId="44" fontId="0" fillId="9" borderId="2" xfId="1" applyFont="1" applyFill="1" applyBorder="1"/>
    <xf numFmtId="9" fontId="0" fillId="9" borderId="2" xfId="3" applyFont="1" applyFill="1" applyBorder="1" applyAlignment="1">
      <alignment horizontal="center"/>
    </xf>
    <xf numFmtId="9" fontId="0" fillId="9" borderId="2" xfId="3" applyFont="1" applyFill="1" applyBorder="1" applyAlignment="1">
      <alignment horizontal="center" vertical="center"/>
    </xf>
    <xf numFmtId="0" fontId="0" fillId="9" borderId="2" xfId="2" applyNumberFormat="1" applyFont="1" applyFill="1" applyBorder="1"/>
    <xf numFmtId="44" fontId="0" fillId="9" borderId="2" xfId="0" applyNumberFormat="1" applyFill="1" applyBorder="1"/>
    <xf numFmtId="44" fontId="0" fillId="9" borderId="3" xfId="0" applyNumberFormat="1" applyFill="1" applyBorder="1"/>
  </cellXfs>
  <cellStyles count="4">
    <cellStyle name="Milliers" xfId="2" builtinId="3"/>
    <cellStyle name="Monétaire" xfId="1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4B9DF-D5B3-4F48-8234-01BEA94E5095}">
  <dimension ref="A1:K51"/>
  <sheetViews>
    <sheetView showGridLines="0" topLeftCell="A14" workbookViewId="0">
      <selection activeCell="B36" sqref="B36"/>
    </sheetView>
  </sheetViews>
  <sheetFormatPr baseColWidth="10" defaultRowHeight="14.5" x14ac:dyDescent="0.35"/>
  <cols>
    <col min="1" max="1" width="49.7265625" customWidth="1"/>
    <col min="2" max="2" width="12" bestFit="1" customWidth="1"/>
    <col min="3" max="3" width="12.08984375" customWidth="1"/>
    <col min="4" max="4" width="8.81640625" style="10" hidden="1" customWidth="1"/>
    <col min="5" max="5" width="0.1796875" style="9" customWidth="1"/>
    <col min="6" max="6" width="8.453125" style="9" customWidth="1"/>
    <col min="7" max="7" width="9.08984375" style="11" hidden="1" customWidth="1"/>
    <col min="8" max="8" width="14.7265625" customWidth="1"/>
    <col min="9" max="9" width="16.453125" hidden="1" customWidth="1"/>
    <col min="10" max="10" width="10.90625" hidden="1" customWidth="1"/>
  </cols>
  <sheetData>
    <row r="1" spans="1:11" s="47" customFormat="1" ht="19.5" thickTop="1" thickBot="1" x14ac:dyDescent="0.5">
      <c r="A1" s="41" t="s">
        <v>18</v>
      </c>
      <c r="B1" s="42" t="s">
        <v>0</v>
      </c>
      <c r="C1" s="42" t="s">
        <v>6</v>
      </c>
      <c r="D1" s="43" t="s">
        <v>3</v>
      </c>
      <c r="E1" s="44" t="s">
        <v>7</v>
      </c>
      <c r="F1" s="44" t="s">
        <v>4</v>
      </c>
      <c r="G1" s="45"/>
      <c r="H1" s="42" t="s">
        <v>55</v>
      </c>
      <c r="I1" s="42" t="s">
        <v>1</v>
      </c>
      <c r="J1" s="46" t="s">
        <v>5</v>
      </c>
    </row>
    <row r="2" spans="1:11" ht="15" thickTop="1" x14ac:dyDescent="0.35">
      <c r="A2" s="49" t="s">
        <v>8</v>
      </c>
      <c r="B2" s="72"/>
      <c r="C2" s="73"/>
      <c r="D2" s="74"/>
      <c r="E2" s="73"/>
      <c r="F2" s="75"/>
      <c r="G2" s="76"/>
      <c r="H2" s="77"/>
      <c r="I2" s="77"/>
      <c r="J2" s="78"/>
      <c r="K2" s="1"/>
    </row>
    <row r="3" spans="1:11" x14ac:dyDescent="0.35">
      <c r="A3" s="8" t="s">
        <v>9</v>
      </c>
      <c r="B3" s="2">
        <v>43886</v>
      </c>
      <c r="C3" s="61">
        <v>116.66</v>
      </c>
      <c r="D3" s="20">
        <v>0.2</v>
      </c>
      <c r="E3" s="59">
        <f>C3*1.2</f>
        <v>139.99199999999999</v>
      </c>
      <c r="F3" s="38">
        <v>0.3</v>
      </c>
      <c r="G3" s="21">
        <v>1.3</v>
      </c>
      <c r="H3" s="52">
        <f t="shared" ref="H3:H38" si="0">+C3/G3</f>
        <v>89.738461538461536</v>
      </c>
      <c r="I3" s="55">
        <f t="shared" ref="I3:I38" si="1">H3*1.2</f>
        <v>107.68615384615384</v>
      </c>
      <c r="J3" s="4">
        <f t="shared" ref="J3:J38" si="2">+E3-I3</f>
        <v>32.305846153846147</v>
      </c>
    </row>
    <row r="4" spans="1:11" x14ac:dyDescent="0.35">
      <c r="A4" s="8" t="s">
        <v>10</v>
      </c>
      <c r="B4" s="2">
        <v>43990</v>
      </c>
      <c r="C4" s="61">
        <v>166.65</v>
      </c>
      <c r="D4" s="20">
        <v>0.2</v>
      </c>
      <c r="E4" s="59">
        <f t="shared" ref="E4:E38" si="3">C4*1.2</f>
        <v>199.98</v>
      </c>
      <c r="F4" s="38">
        <v>0.3</v>
      </c>
      <c r="G4" s="21">
        <v>1.3</v>
      </c>
      <c r="H4" s="52">
        <f t="shared" si="0"/>
        <v>128.19230769230768</v>
      </c>
      <c r="I4" s="55">
        <f t="shared" si="1"/>
        <v>153.83076923076922</v>
      </c>
      <c r="J4" s="4">
        <f t="shared" si="2"/>
        <v>46.149230769230769</v>
      </c>
    </row>
    <row r="5" spans="1:11" x14ac:dyDescent="0.35">
      <c r="A5" s="8" t="s">
        <v>11</v>
      </c>
      <c r="B5" s="2">
        <v>43990</v>
      </c>
      <c r="C5" s="61">
        <v>52.56</v>
      </c>
      <c r="D5" s="20">
        <v>0.2</v>
      </c>
      <c r="E5" s="59">
        <f t="shared" si="3"/>
        <v>63.072000000000003</v>
      </c>
      <c r="F5" s="38">
        <v>0.3</v>
      </c>
      <c r="G5" s="21">
        <v>1.3</v>
      </c>
      <c r="H5" s="52">
        <f t="shared" si="0"/>
        <v>40.430769230769229</v>
      </c>
      <c r="I5" s="55">
        <f t="shared" si="1"/>
        <v>48.516923076923071</v>
      </c>
      <c r="J5" s="4">
        <f t="shared" si="2"/>
        <v>14.555076923076932</v>
      </c>
    </row>
    <row r="6" spans="1:11" x14ac:dyDescent="0.35">
      <c r="A6" s="8" t="s">
        <v>51</v>
      </c>
      <c r="B6" s="2">
        <v>44069</v>
      </c>
      <c r="C6" s="61">
        <v>82.5</v>
      </c>
      <c r="D6" s="20">
        <v>0.2</v>
      </c>
      <c r="E6" s="59">
        <f t="shared" si="3"/>
        <v>99</v>
      </c>
      <c r="F6" s="38">
        <v>0.3</v>
      </c>
      <c r="G6" s="21">
        <v>1.3</v>
      </c>
      <c r="H6" s="52">
        <f t="shared" si="0"/>
        <v>63.46153846153846</v>
      </c>
      <c r="I6" s="55">
        <f t="shared" si="1"/>
        <v>76.153846153846146</v>
      </c>
      <c r="J6" s="4">
        <f t="shared" si="2"/>
        <v>22.846153846153854</v>
      </c>
    </row>
    <row r="7" spans="1:11" x14ac:dyDescent="0.35">
      <c r="A7" s="48" t="s">
        <v>12</v>
      </c>
      <c r="B7" s="65"/>
      <c r="C7" s="66"/>
      <c r="D7" s="67"/>
      <c r="E7" s="66"/>
      <c r="F7" s="68"/>
      <c r="G7" s="69"/>
      <c r="H7" s="70"/>
      <c r="I7" s="70"/>
      <c r="J7" s="71"/>
    </row>
    <row r="8" spans="1:11" x14ac:dyDescent="0.35">
      <c r="A8" s="8" t="s">
        <v>13</v>
      </c>
      <c r="B8" s="2">
        <v>43888</v>
      </c>
      <c r="C8" s="61">
        <v>82.5</v>
      </c>
      <c r="D8" s="20">
        <v>0.2</v>
      </c>
      <c r="E8" s="59">
        <f t="shared" si="3"/>
        <v>99</v>
      </c>
      <c r="F8" s="38">
        <v>0.3</v>
      </c>
      <c r="G8" s="21">
        <v>1.3</v>
      </c>
      <c r="H8" s="52">
        <f t="shared" si="0"/>
        <v>63.46153846153846</v>
      </c>
      <c r="I8" s="55">
        <f t="shared" si="1"/>
        <v>76.153846153846146</v>
      </c>
      <c r="J8" s="4">
        <f t="shared" si="2"/>
        <v>22.846153846153854</v>
      </c>
    </row>
    <row r="9" spans="1:11" x14ac:dyDescent="0.35">
      <c r="A9" s="8" t="s">
        <v>36</v>
      </c>
      <c r="B9" s="2">
        <v>44000</v>
      </c>
      <c r="C9" s="61">
        <v>99.98</v>
      </c>
      <c r="D9" s="20">
        <v>0.2</v>
      </c>
      <c r="E9" s="59">
        <f t="shared" si="3"/>
        <v>119.976</v>
      </c>
      <c r="F9" s="38">
        <v>0.3</v>
      </c>
      <c r="G9" s="21">
        <v>1.3</v>
      </c>
      <c r="H9" s="52">
        <f t="shared" si="0"/>
        <v>76.907692307692315</v>
      </c>
      <c r="I9" s="55">
        <f t="shared" si="1"/>
        <v>92.28923076923077</v>
      </c>
      <c r="J9" s="4">
        <f t="shared" si="2"/>
        <v>27.686769230769229</v>
      </c>
    </row>
    <row r="10" spans="1:11" x14ac:dyDescent="0.35">
      <c r="A10" s="8" t="s">
        <v>57</v>
      </c>
      <c r="B10" s="2">
        <v>43990</v>
      </c>
      <c r="C10" s="61">
        <v>831.67</v>
      </c>
      <c r="D10" s="20">
        <v>0.2</v>
      </c>
      <c r="E10" s="59">
        <f t="shared" si="3"/>
        <v>998.00399999999991</v>
      </c>
      <c r="F10" s="38">
        <v>0.3</v>
      </c>
      <c r="G10" s="21">
        <v>1.3</v>
      </c>
      <c r="H10" s="52">
        <f t="shared" si="0"/>
        <v>639.74615384615379</v>
      </c>
      <c r="I10" s="55">
        <f t="shared" si="1"/>
        <v>767.69538461538457</v>
      </c>
      <c r="J10" s="4">
        <f t="shared" si="2"/>
        <v>230.30861538461534</v>
      </c>
    </row>
    <row r="11" spans="1:11" x14ac:dyDescent="0.35">
      <c r="A11" s="8" t="s">
        <v>40</v>
      </c>
      <c r="B11" s="2">
        <v>44006</v>
      </c>
      <c r="C11" s="61">
        <v>445</v>
      </c>
      <c r="D11" s="20">
        <v>0.2</v>
      </c>
      <c r="E11" s="59">
        <f t="shared" si="3"/>
        <v>534</v>
      </c>
      <c r="F11" s="38">
        <v>0.3</v>
      </c>
      <c r="G11" s="21">
        <v>1.3</v>
      </c>
      <c r="H11" s="52">
        <f t="shared" si="0"/>
        <v>342.30769230769232</v>
      </c>
      <c r="I11" s="55">
        <f t="shared" si="1"/>
        <v>410.76923076923077</v>
      </c>
      <c r="J11" s="4">
        <f t="shared" si="2"/>
        <v>123.23076923076923</v>
      </c>
    </row>
    <row r="12" spans="1:11" x14ac:dyDescent="0.35">
      <c r="A12" s="8" t="s">
        <v>44</v>
      </c>
      <c r="B12" s="51">
        <v>44006</v>
      </c>
      <c r="C12" s="62">
        <v>595</v>
      </c>
      <c r="D12" s="20">
        <v>0.2</v>
      </c>
      <c r="E12" s="59">
        <f>C31*1.2</f>
        <v>218.4</v>
      </c>
      <c r="F12" s="38">
        <v>0.3</v>
      </c>
      <c r="G12" s="21">
        <v>1.3</v>
      </c>
      <c r="H12" s="52">
        <f>+C12/G12</f>
        <v>457.69230769230768</v>
      </c>
      <c r="I12" s="55">
        <f>H12*1.2</f>
        <v>549.23076923076917</v>
      </c>
      <c r="J12" s="4">
        <f t="shared" si="2"/>
        <v>-330.83076923076919</v>
      </c>
    </row>
    <row r="13" spans="1:11" x14ac:dyDescent="0.35">
      <c r="A13" s="8" t="s">
        <v>52</v>
      </c>
      <c r="B13" s="2">
        <v>44075</v>
      </c>
      <c r="C13" s="61">
        <v>206.88</v>
      </c>
      <c r="D13" s="20">
        <v>0.2</v>
      </c>
      <c r="E13" s="59">
        <f t="shared" si="3"/>
        <v>248.25599999999997</v>
      </c>
      <c r="F13" s="38">
        <v>0.3</v>
      </c>
      <c r="G13" s="21">
        <v>1.3</v>
      </c>
      <c r="H13" s="52">
        <f t="shared" si="0"/>
        <v>159.13846153846154</v>
      </c>
      <c r="I13" s="55">
        <f t="shared" si="1"/>
        <v>190.96615384615384</v>
      </c>
      <c r="J13" s="4">
        <f t="shared" si="2"/>
        <v>57.289846153846128</v>
      </c>
    </row>
    <row r="14" spans="1:11" x14ac:dyDescent="0.35">
      <c r="A14" s="48" t="s">
        <v>14</v>
      </c>
      <c r="B14" s="65"/>
      <c r="C14" s="66"/>
      <c r="D14" s="67"/>
      <c r="E14" s="66"/>
      <c r="F14" s="68"/>
      <c r="G14" s="69"/>
      <c r="H14" s="70"/>
      <c r="I14" s="70"/>
      <c r="J14" s="71"/>
    </row>
    <row r="15" spans="1:11" x14ac:dyDescent="0.35">
      <c r="A15" s="8" t="s">
        <v>25</v>
      </c>
      <c r="B15" s="2">
        <v>43888</v>
      </c>
      <c r="C15" s="61">
        <f>95.83*2</f>
        <v>191.66</v>
      </c>
      <c r="D15" s="20">
        <v>0.2</v>
      </c>
      <c r="E15" s="59">
        <f t="shared" si="3"/>
        <v>229.99199999999999</v>
      </c>
      <c r="F15" s="38">
        <v>0.3</v>
      </c>
      <c r="G15" s="21">
        <v>1.3</v>
      </c>
      <c r="H15" s="52">
        <f t="shared" si="0"/>
        <v>147.43076923076922</v>
      </c>
      <c r="I15" s="55">
        <f t="shared" si="1"/>
        <v>176.91692307692304</v>
      </c>
      <c r="J15" s="4">
        <f t="shared" si="2"/>
        <v>53.075076923076949</v>
      </c>
    </row>
    <row r="16" spans="1:11" x14ac:dyDescent="0.35">
      <c r="A16" s="8" t="s">
        <v>24</v>
      </c>
      <c r="B16" s="2">
        <v>43986</v>
      </c>
      <c r="C16" s="61">
        <v>525</v>
      </c>
      <c r="D16" s="20">
        <v>0.2</v>
      </c>
      <c r="E16" s="59">
        <f t="shared" si="3"/>
        <v>630</v>
      </c>
      <c r="F16" s="38">
        <v>0.3</v>
      </c>
      <c r="G16" s="21">
        <v>1.3</v>
      </c>
      <c r="H16" s="52">
        <f t="shared" si="0"/>
        <v>403.84615384615381</v>
      </c>
      <c r="I16" s="55">
        <f t="shared" si="1"/>
        <v>484.61538461538453</v>
      </c>
      <c r="J16" s="4">
        <f t="shared" si="2"/>
        <v>145.38461538461547</v>
      </c>
    </row>
    <row r="17" spans="1:10" x14ac:dyDescent="0.35">
      <c r="A17" s="8" t="s">
        <v>38</v>
      </c>
      <c r="B17" s="2">
        <v>44006</v>
      </c>
      <c r="C17" s="61">
        <v>307</v>
      </c>
      <c r="D17" s="20">
        <v>0.2</v>
      </c>
      <c r="E17" s="59">
        <f t="shared" si="3"/>
        <v>368.4</v>
      </c>
      <c r="F17" s="38">
        <v>0.3</v>
      </c>
      <c r="G17" s="21">
        <v>1.3</v>
      </c>
      <c r="H17" s="52">
        <f t="shared" si="0"/>
        <v>236.15384615384613</v>
      </c>
      <c r="I17" s="55">
        <f t="shared" si="1"/>
        <v>283.38461538461536</v>
      </c>
      <c r="J17" s="4">
        <f t="shared" si="2"/>
        <v>85.015384615384619</v>
      </c>
    </row>
    <row r="18" spans="1:10" x14ac:dyDescent="0.35">
      <c r="A18" s="8" t="s">
        <v>39</v>
      </c>
      <c r="B18" s="2">
        <v>44006</v>
      </c>
      <c r="C18" s="61">
        <v>230</v>
      </c>
      <c r="D18" s="20">
        <v>0.2</v>
      </c>
      <c r="E18" s="59">
        <f t="shared" si="3"/>
        <v>276</v>
      </c>
      <c r="F18" s="38">
        <v>0.3</v>
      </c>
      <c r="G18" s="21">
        <v>1.3</v>
      </c>
      <c r="H18" s="52">
        <f t="shared" si="0"/>
        <v>176.92307692307691</v>
      </c>
      <c r="I18" s="55">
        <f t="shared" si="1"/>
        <v>212.30769230769229</v>
      </c>
      <c r="J18" s="4">
        <f t="shared" si="2"/>
        <v>63.692307692307708</v>
      </c>
    </row>
    <row r="19" spans="1:10" x14ac:dyDescent="0.35">
      <c r="A19" s="8" t="s">
        <v>22</v>
      </c>
      <c r="B19" s="2">
        <v>43986</v>
      </c>
      <c r="C19" s="61">
        <v>450</v>
      </c>
      <c r="D19" s="20">
        <v>0.2</v>
      </c>
      <c r="E19" s="59">
        <f t="shared" si="3"/>
        <v>540</v>
      </c>
      <c r="F19" s="38">
        <v>0.3</v>
      </c>
      <c r="G19" s="21">
        <v>1.3</v>
      </c>
      <c r="H19" s="52">
        <f t="shared" si="0"/>
        <v>346.15384615384613</v>
      </c>
      <c r="I19" s="55">
        <f t="shared" si="1"/>
        <v>415.38461538461536</v>
      </c>
      <c r="J19" s="4">
        <f t="shared" si="2"/>
        <v>124.61538461538464</v>
      </c>
    </row>
    <row r="20" spans="1:10" x14ac:dyDescent="0.35">
      <c r="A20" s="48" t="s">
        <v>15</v>
      </c>
      <c r="B20" s="65"/>
      <c r="C20" s="66"/>
      <c r="D20" s="67"/>
      <c r="E20" s="66"/>
      <c r="F20" s="68"/>
      <c r="G20" s="69"/>
      <c r="H20" s="70"/>
      <c r="I20" s="70"/>
      <c r="J20" s="71"/>
    </row>
    <row r="21" spans="1:10" x14ac:dyDescent="0.35">
      <c r="A21" s="8" t="s">
        <v>16</v>
      </c>
      <c r="B21" s="2">
        <v>43885</v>
      </c>
      <c r="C21" s="61">
        <v>166.66</v>
      </c>
      <c r="D21" s="20">
        <v>0.2</v>
      </c>
      <c r="E21" s="59">
        <f t="shared" si="3"/>
        <v>199.99199999999999</v>
      </c>
      <c r="F21" s="38">
        <v>0.3</v>
      </c>
      <c r="G21" s="21">
        <v>1.3</v>
      </c>
      <c r="H21" s="52">
        <f t="shared" si="0"/>
        <v>128.19999999999999</v>
      </c>
      <c r="I21" s="55">
        <f t="shared" si="1"/>
        <v>153.83999999999997</v>
      </c>
      <c r="J21" s="4">
        <f t="shared" si="2"/>
        <v>46.152000000000015</v>
      </c>
    </row>
    <row r="22" spans="1:10" x14ac:dyDescent="0.35">
      <c r="A22" s="8" t="s">
        <v>34</v>
      </c>
      <c r="B22" s="2">
        <v>44005</v>
      </c>
      <c r="C22" s="61">
        <v>65.83</v>
      </c>
      <c r="D22" s="20">
        <v>0.2</v>
      </c>
      <c r="E22" s="59">
        <f t="shared" si="3"/>
        <v>78.995999999999995</v>
      </c>
      <c r="F22" s="38">
        <v>0.3</v>
      </c>
      <c r="G22" s="21">
        <v>1.3</v>
      </c>
      <c r="H22" s="52">
        <f t="shared" si="0"/>
        <v>50.638461538461534</v>
      </c>
      <c r="I22" s="55">
        <f t="shared" si="1"/>
        <v>60.766153846153841</v>
      </c>
      <c r="J22" s="4">
        <f t="shared" si="2"/>
        <v>18.229846153846154</v>
      </c>
    </row>
    <row r="23" spans="1:10" x14ac:dyDescent="0.35">
      <c r="A23" s="8" t="s">
        <v>54</v>
      </c>
      <c r="B23" s="2">
        <v>44006</v>
      </c>
      <c r="C23" s="61">
        <v>260</v>
      </c>
      <c r="D23" s="20">
        <v>0.2</v>
      </c>
      <c r="E23" s="59">
        <f t="shared" si="3"/>
        <v>312</v>
      </c>
      <c r="F23" s="38">
        <v>0.3</v>
      </c>
      <c r="G23" s="21">
        <v>1.3</v>
      </c>
      <c r="H23" s="52">
        <f t="shared" si="0"/>
        <v>200</v>
      </c>
      <c r="I23" s="55">
        <f t="shared" si="1"/>
        <v>240</v>
      </c>
      <c r="J23" s="4">
        <f t="shared" si="2"/>
        <v>72</v>
      </c>
    </row>
    <row r="24" spans="1:10" x14ac:dyDescent="0.35">
      <c r="A24" s="8" t="s">
        <v>50</v>
      </c>
      <c r="B24" s="2">
        <v>44056</v>
      </c>
      <c r="C24" s="61">
        <v>49.96</v>
      </c>
      <c r="D24" s="20">
        <v>0.2</v>
      </c>
      <c r="E24" s="59">
        <f t="shared" si="3"/>
        <v>59.951999999999998</v>
      </c>
      <c r="F24" s="38">
        <v>0.3</v>
      </c>
      <c r="G24" s="21">
        <v>1.3</v>
      </c>
      <c r="H24" s="52">
        <f t="shared" si="0"/>
        <v>38.430769230769229</v>
      </c>
      <c r="I24" s="55">
        <f t="shared" si="1"/>
        <v>46.116923076923072</v>
      </c>
      <c r="J24" s="4">
        <f t="shared" si="2"/>
        <v>13.835076923076926</v>
      </c>
    </row>
    <row r="25" spans="1:10" x14ac:dyDescent="0.35">
      <c r="A25" s="8" t="s">
        <v>53</v>
      </c>
      <c r="B25" s="2">
        <v>44111</v>
      </c>
      <c r="C25" s="61">
        <v>115.83</v>
      </c>
      <c r="D25" s="20">
        <v>0.2</v>
      </c>
      <c r="E25" s="59">
        <f>C25*1.2</f>
        <v>138.99599999999998</v>
      </c>
      <c r="F25" s="38">
        <v>0.3</v>
      </c>
      <c r="G25" s="21">
        <v>1.3</v>
      </c>
      <c r="H25" s="52">
        <f>+C25/G25</f>
        <v>89.1</v>
      </c>
      <c r="I25" s="55">
        <f>H25*1.2</f>
        <v>106.91999999999999</v>
      </c>
      <c r="J25" s="4">
        <f>+E25-I25</f>
        <v>32.075999999999993</v>
      </c>
    </row>
    <row r="26" spans="1:10" x14ac:dyDescent="0.35">
      <c r="A26" s="48" t="s">
        <v>21</v>
      </c>
      <c r="B26" s="65"/>
      <c r="C26" s="66"/>
      <c r="D26" s="67"/>
      <c r="E26" s="66"/>
      <c r="F26" s="68"/>
      <c r="G26" s="69"/>
      <c r="H26" s="70"/>
      <c r="I26" s="70"/>
      <c r="J26" s="71"/>
    </row>
    <row r="27" spans="1:10" x14ac:dyDescent="0.35">
      <c r="A27" s="8" t="s">
        <v>20</v>
      </c>
      <c r="B27" s="2">
        <v>43986</v>
      </c>
      <c r="C27" s="61">
        <v>2985</v>
      </c>
      <c r="D27" s="20">
        <v>0.2</v>
      </c>
      <c r="E27" s="59">
        <f t="shared" si="3"/>
        <v>3582</v>
      </c>
      <c r="F27" s="38">
        <v>0.3</v>
      </c>
      <c r="G27" s="21">
        <v>1.3</v>
      </c>
      <c r="H27" s="52">
        <f t="shared" si="0"/>
        <v>2296.1538461538462</v>
      </c>
      <c r="I27" s="55">
        <f t="shared" si="1"/>
        <v>2755.3846153846152</v>
      </c>
      <c r="J27" s="4">
        <f t="shared" si="2"/>
        <v>826.61538461538476</v>
      </c>
    </row>
    <row r="28" spans="1:10" x14ac:dyDescent="0.35">
      <c r="A28" s="8" t="s">
        <v>23</v>
      </c>
      <c r="B28" s="2">
        <v>43987</v>
      </c>
      <c r="C28" s="61">
        <v>245</v>
      </c>
      <c r="D28" s="20">
        <v>0.2</v>
      </c>
      <c r="E28" s="59">
        <f t="shared" si="3"/>
        <v>294</v>
      </c>
      <c r="F28" s="38">
        <v>0.3</v>
      </c>
      <c r="G28" s="21">
        <v>1.3</v>
      </c>
      <c r="H28" s="52">
        <f t="shared" si="0"/>
        <v>188.46153846153845</v>
      </c>
      <c r="I28" s="55">
        <f t="shared" si="1"/>
        <v>226.15384615384613</v>
      </c>
      <c r="J28" s="4">
        <f t="shared" si="2"/>
        <v>67.846153846153868</v>
      </c>
    </row>
    <row r="29" spans="1:10" x14ac:dyDescent="0.35">
      <c r="A29" s="8" t="s">
        <v>35</v>
      </c>
      <c r="B29" s="2">
        <v>43990</v>
      </c>
      <c r="C29" s="61">
        <v>24.17</v>
      </c>
      <c r="D29" s="20">
        <v>0.2</v>
      </c>
      <c r="E29" s="59">
        <f t="shared" ref="E29" si="4">C29*1.2</f>
        <v>29.004000000000001</v>
      </c>
      <c r="F29" s="38">
        <v>0.3</v>
      </c>
      <c r="G29" s="21">
        <v>1.3</v>
      </c>
      <c r="H29" s="52">
        <f t="shared" ref="H29" si="5">+C29/G29</f>
        <v>18.592307692307692</v>
      </c>
      <c r="I29" s="55">
        <f t="shared" ref="I29:I34" si="6">H29*1.2</f>
        <v>22.310769230769228</v>
      </c>
      <c r="J29" s="4">
        <f t="shared" ref="J29:J34" si="7">+E29-I29</f>
        <v>6.6932307692307731</v>
      </c>
    </row>
    <row r="30" spans="1:10" x14ac:dyDescent="0.35">
      <c r="A30" s="64" t="s">
        <v>42</v>
      </c>
      <c r="B30" s="65"/>
      <c r="C30" s="66"/>
      <c r="D30" s="67"/>
      <c r="E30" s="66"/>
      <c r="F30" s="68"/>
      <c r="G30" s="69"/>
      <c r="H30" s="70"/>
      <c r="I30" s="70"/>
      <c r="J30" s="71"/>
    </row>
    <row r="31" spans="1:10" x14ac:dyDescent="0.35">
      <c r="A31" s="8" t="s">
        <v>41</v>
      </c>
      <c r="B31" s="2">
        <v>44006</v>
      </c>
      <c r="C31" s="61">
        <v>182</v>
      </c>
      <c r="D31" s="20">
        <v>0.2</v>
      </c>
      <c r="E31" s="59">
        <f t="shared" ref="E31:E37" si="8">C31*1.2</f>
        <v>218.4</v>
      </c>
      <c r="F31" s="38">
        <v>0.3</v>
      </c>
      <c r="G31" s="21">
        <v>1.3</v>
      </c>
      <c r="H31" s="52">
        <f t="shared" ref="H31:H37" si="9">+C31/G31</f>
        <v>140</v>
      </c>
      <c r="I31" s="55">
        <f t="shared" si="6"/>
        <v>168</v>
      </c>
      <c r="J31" s="4">
        <f t="shared" si="7"/>
        <v>50.400000000000006</v>
      </c>
    </row>
    <row r="32" spans="1:10" x14ac:dyDescent="0.35">
      <c r="A32" s="8" t="s">
        <v>43</v>
      </c>
      <c r="B32" s="2">
        <v>44006</v>
      </c>
      <c r="C32" s="61">
        <v>288</v>
      </c>
      <c r="D32" s="20">
        <v>0.2</v>
      </c>
      <c r="E32" s="59">
        <f t="shared" si="8"/>
        <v>345.59999999999997</v>
      </c>
      <c r="F32" s="38">
        <v>0.3</v>
      </c>
      <c r="G32" s="21">
        <v>1.3</v>
      </c>
      <c r="H32" s="52">
        <f t="shared" si="9"/>
        <v>221.53846153846152</v>
      </c>
      <c r="I32" s="55">
        <f t="shared" si="6"/>
        <v>265.84615384615381</v>
      </c>
      <c r="J32" s="4">
        <f t="shared" si="7"/>
        <v>79.753846153846155</v>
      </c>
    </row>
    <row r="33" spans="1:10" x14ac:dyDescent="0.35">
      <c r="A33" s="64" t="s">
        <v>45</v>
      </c>
      <c r="B33" s="65"/>
      <c r="C33" s="66"/>
      <c r="D33" s="67"/>
      <c r="E33" s="66"/>
      <c r="F33" s="68"/>
      <c r="G33" s="69"/>
      <c r="H33" s="70"/>
      <c r="I33" s="70"/>
      <c r="J33" s="71"/>
    </row>
    <row r="34" spans="1:10" x14ac:dyDescent="0.35">
      <c r="A34" s="8" t="s">
        <v>46</v>
      </c>
      <c r="B34" s="2">
        <v>44051</v>
      </c>
      <c r="C34" s="61">
        <v>714</v>
      </c>
      <c r="D34" s="20">
        <v>0.2</v>
      </c>
      <c r="E34" s="59">
        <f t="shared" ref="E34" si="10">C34*1.2</f>
        <v>856.8</v>
      </c>
      <c r="F34" s="38">
        <v>0.3</v>
      </c>
      <c r="G34" s="21">
        <v>1.3</v>
      </c>
      <c r="H34" s="52">
        <f t="shared" ref="H34" si="11">+C34/G34</f>
        <v>549.23076923076917</v>
      </c>
      <c r="I34" s="55">
        <f t="shared" si="6"/>
        <v>659.07692307692298</v>
      </c>
      <c r="J34" s="4">
        <f t="shared" si="7"/>
        <v>197.72307692307697</v>
      </c>
    </row>
    <row r="35" spans="1:10" x14ac:dyDescent="0.35">
      <c r="A35" s="8" t="s">
        <v>56</v>
      </c>
      <c r="B35" s="2">
        <v>44048</v>
      </c>
      <c r="C35" s="61">
        <v>3795</v>
      </c>
      <c r="D35" s="20">
        <v>0.2</v>
      </c>
      <c r="E35" s="59">
        <f t="shared" ref="E35" si="12">C35*1.2</f>
        <v>4554</v>
      </c>
      <c r="F35" s="38">
        <v>0.3</v>
      </c>
      <c r="G35" s="21">
        <v>1.3</v>
      </c>
      <c r="H35" s="52">
        <f t="shared" ref="H35" si="13">+C35/G35</f>
        <v>2919.2307692307691</v>
      </c>
      <c r="I35" s="55">
        <f t="shared" ref="I35" si="14">H35*1.2</f>
        <v>3503.0769230769229</v>
      </c>
      <c r="J35" s="4">
        <f t="shared" ref="J35" si="15">+E35-I35</f>
        <v>1050.9230769230771</v>
      </c>
    </row>
    <row r="36" spans="1:10" x14ac:dyDescent="0.35">
      <c r="A36" s="64" t="s">
        <v>47</v>
      </c>
      <c r="B36" s="65"/>
      <c r="C36" s="66"/>
      <c r="D36" s="67"/>
      <c r="E36" s="66"/>
      <c r="F36" s="68"/>
      <c r="G36" s="69"/>
      <c r="H36" s="70"/>
      <c r="I36" s="70"/>
      <c r="J36" s="71"/>
    </row>
    <row r="37" spans="1:10" x14ac:dyDescent="0.35">
      <c r="A37" s="8" t="s">
        <v>48</v>
      </c>
      <c r="B37" s="2">
        <v>44053</v>
      </c>
      <c r="C37" s="61">
        <v>33</v>
      </c>
      <c r="D37" s="20">
        <v>0.2</v>
      </c>
      <c r="E37" s="59">
        <f t="shared" si="8"/>
        <v>39.6</v>
      </c>
      <c r="F37" s="38">
        <v>0.3</v>
      </c>
      <c r="G37" s="21">
        <v>1.3</v>
      </c>
      <c r="H37" s="52">
        <f t="shared" si="9"/>
        <v>25.384615384615383</v>
      </c>
      <c r="I37" s="55">
        <f t="shared" si="1"/>
        <v>30.46153846153846</v>
      </c>
      <c r="J37" s="4">
        <f t="shared" si="2"/>
        <v>9.1384615384615415</v>
      </c>
    </row>
    <row r="38" spans="1:10" ht="15" thickBot="1" x14ac:dyDescent="0.4">
      <c r="A38" s="25" t="s">
        <v>49</v>
      </c>
      <c r="B38" s="5">
        <v>44053</v>
      </c>
      <c r="C38" s="63">
        <f>24.99*3</f>
        <v>74.97</v>
      </c>
      <c r="D38" s="26">
        <v>0.2</v>
      </c>
      <c r="E38" s="59">
        <f t="shared" si="3"/>
        <v>89.963999999999999</v>
      </c>
      <c r="F38" s="39">
        <v>0.3</v>
      </c>
      <c r="G38" s="27">
        <v>1.3</v>
      </c>
      <c r="H38" s="53">
        <f t="shared" si="0"/>
        <v>57.669230769230765</v>
      </c>
      <c r="I38" s="56">
        <f t="shared" si="1"/>
        <v>69.203076923076921</v>
      </c>
      <c r="J38" s="7">
        <f t="shared" si="2"/>
        <v>20.760923076923078</v>
      </c>
    </row>
    <row r="39" spans="1:10" ht="15.5" thickTop="1" thickBot="1" x14ac:dyDescent="0.4"/>
    <row r="40" spans="1:10" ht="15.5" thickTop="1" thickBot="1" x14ac:dyDescent="0.4">
      <c r="C40" s="60">
        <f>SUM(C2:C38)</f>
        <v>13382.48</v>
      </c>
      <c r="D40" s="33"/>
      <c r="E40" s="58">
        <f>SUM(E2:E38)</f>
        <v>15563.376000000002</v>
      </c>
      <c r="F40" s="34"/>
      <c r="G40" s="31"/>
      <c r="H40" s="54">
        <f>SUM(H2:H38)</f>
        <v>10294.215384615383</v>
      </c>
      <c r="I40" s="57">
        <f>SUM(I2:I38)</f>
        <v>12353.058461538461</v>
      </c>
      <c r="J40" s="32">
        <f>SUM(J2:J38)</f>
        <v>3210.3175384615388</v>
      </c>
    </row>
    <row r="41" spans="1:10" ht="15" thickTop="1" x14ac:dyDescent="0.35"/>
    <row r="51" spans="8:10" x14ac:dyDescent="0.35">
      <c r="H51" s="1">
        <f>SUM(H2:H11)</f>
        <v>1444.2461538461539</v>
      </c>
      <c r="I51" s="1"/>
      <c r="J51" s="1">
        <f>SUM(J2:J11)</f>
        <v>519.92861538461534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3BAE8-F7F4-40C2-8863-22EA0169CDD4}">
  <dimension ref="A1:K40"/>
  <sheetViews>
    <sheetView tabSelected="1" workbookViewId="0">
      <selection activeCell="D16" sqref="D16"/>
    </sheetView>
  </sheetViews>
  <sheetFormatPr baseColWidth="10" defaultRowHeight="14.5" x14ac:dyDescent="0.35"/>
  <cols>
    <col min="1" max="1" width="45" bestFit="1" customWidth="1"/>
    <col min="2" max="2" width="12" bestFit="1" customWidth="1"/>
    <col min="3" max="3" width="12.26953125" bestFit="1" customWidth="1"/>
    <col min="4" max="4" width="8.81640625" style="10" bestFit="1" customWidth="1"/>
    <col min="5" max="5" width="14.81640625" style="9" bestFit="1" customWidth="1"/>
    <col min="6" max="6" width="8.54296875" style="9" bestFit="1" customWidth="1"/>
    <col min="7" max="7" width="9.08984375" style="11" customWidth="1"/>
    <col min="8" max="8" width="15" bestFit="1" customWidth="1"/>
    <col min="9" max="9" width="16.453125" customWidth="1"/>
  </cols>
  <sheetData>
    <row r="1" spans="1:11" ht="15.5" thickTop="1" thickBot="1" x14ac:dyDescent="0.4">
      <c r="A1" s="50" t="s">
        <v>17</v>
      </c>
      <c r="B1" s="12" t="s">
        <v>0</v>
      </c>
      <c r="C1" s="12" t="s">
        <v>6</v>
      </c>
      <c r="D1" s="13" t="s">
        <v>3</v>
      </c>
      <c r="E1" s="14" t="s">
        <v>7</v>
      </c>
      <c r="F1" s="14" t="s">
        <v>4</v>
      </c>
      <c r="G1" s="15"/>
      <c r="H1" s="12" t="s">
        <v>2</v>
      </c>
      <c r="I1" s="35" t="s">
        <v>1</v>
      </c>
      <c r="J1" s="16" t="s">
        <v>5</v>
      </c>
    </row>
    <row r="2" spans="1:11" ht="15" thickTop="1" x14ac:dyDescent="0.35">
      <c r="A2" s="17" t="s">
        <v>19</v>
      </c>
      <c r="B2" s="18">
        <v>43896</v>
      </c>
      <c r="C2" s="19">
        <v>49.96</v>
      </c>
      <c r="D2" s="20">
        <v>0.2</v>
      </c>
      <c r="E2" s="3">
        <f>C2*1.2</f>
        <v>59.951999999999998</v>
      </c>
      <c r="F2" s="38">
        <v>0.3</v>
      </c>
      <c r="G2" s="21">
        <v>1.3</v>
      </c>
      <c r="H2" s="22">
        <f t="shared" ref="H2:H27" si="0">+C2/G2</f>
        <v>38.430769230769229</v>
      </c>
      <c r="I2" s="36">
        <f t="shared" ref="I2:I27" si="1">H2*1.2</f>
        <v>46.116923076923072</v>
      </c>
      <c r="J2" s="4">
        <f t="shared" ref="J2:J27" si="2">+E2-I2</f>
        <v>13.835076923076926</v>
      </c>
      <c r="K2" s="1"/>
    </row>
    <row r="3" spans="1:11" x14ac:dyDescent="0.35">
      <c r="A3" s="8"/>
      <c r="B3" s="2"/>
      <c r="C3" s="3"/>
      <c r="D3" s="20">
        <v>0.2</v>
      </c>
      <c r="E3" s="3">
        <f>C3*1.2</f>
        <v>0</v>
      </c>
      <c r="F3" s="38">
        <v>0.3</v>
      </c>
      <c r="G3" s="21">
        <v>1.3</v>
      </c>
      <c r="H3" s="22">
        <f t="shared" si="0"/>
        <v>0</v>
      </c>
      <c r="I3" s="36">
        <f t="shared" si="1"/>
        <v>0</v>
      </c>
      <c r="J3" s="4">
        <f t="shared" si="2"/>
        <v>0</v>
      </c>
    </row>
    <row r="4" spans="1:11" x14ac:dyDescent="0.35">
      <c r="A4" s="8"/>
      <c r="B4" s="2"/>
      <c r="C4" s="3"/>
      <c r="D4" s="20">
        <v>0.2</v>
      </c>
      <c r="E4" s="3">
        <f t="shared" ref="E4:E27" si="3">C4*1.2</f>
        <v>0</v>
      </c>
      <c r="F4" s="38">
        <v>0.3</v>
      </c>
      <c r="G4" s="21">
        <v>1.3</v>
      </c>
      <c r="H4" s="22">
        <f t="shared" si="0"/>
        <v>0</v>
      </c>
      <c r="I4" s="36">
        <f t="shared" si="1"/>
        <v>0</v>
      </c>
      <c r="J4" s="4">
        <f t="shared" si="2"/>
        <v>0</v>
      </c>
    </row>
    <row r="5" spans="1:11" x14ac:dyDescent="0.35">
      <c r="A5" s="8" t="s">
        <v>26</v>
      </c>
      <c r="B5" s="2">
        <v>43942</v>
      </c>
      <c r="C5" s="3">
        <v>35.6</v>
      </c>
      <c r="D5" s="20">
        <v>0.2</v>
      </c>
      <c r="E5" s="3">
        <f t="shared" si="3"/>
        <v>42.72</v>
      </c>
      <c r="F5" s="38">
        <v>0.3</v>
      </c>
      <c r="G5" s="21">
        <v>1.3</v>
      </c>
      <c r="H5" s="22">
        <f t="shared" si="0"/>
        <v>27.384615384615383</v>
      </c>
      <c r="I5" s="36">
        <f t="shared" si="1"/>
        <v>32.861538461538458</v>
      </c>
      <c r="J5" s="4">
        <f t="shared" si="2"/>
        <v>9.8584615384615404</v>
      </c>
      <c r="K5" t="s">
        <v>28</v>
      </c>
    </row>
    <row r="6" spans="1:11" x14ac:dyDescent="0.35">
      <c r="A6" s="8" t="s">
        <v>27</v>
      </c>
      <c r="B6" s="2">
        <v>43942</v>
      </c>
      <c r="C6" s="3">
        <v>14.9</v>
      </c>
      <c r="D6" s="20">
        <v>0.2</v>
      </c>
      <c r="E6" s="3">
        <f t="shared" si="3"/>
        <v>17.88</v>
      </c>
      <c r="F6" s="38">
        <v>0.3</v>
      </c>
      <c r="G6" s="21">
        <v>1.3</v>
      </c>
      <c r="H6" s="22">
        <f t="shared" si="0"/>
        <v>11.461538461538462</v>
      </c>
      <c r="I6" s="36">
        <f t="shared" si="1"/>
        <v>13.753846153846153</v>
      </c>
      <c r="J6" s="4">
        <f t="shared" si="2"/>
        <v>4.1261538461538461</v>
      </c>
    </row>
    <row r="7" spans="1:11" x14ac:dyDescent="0.35">
      <c r="A7" s="8"/>
      <c r="B7" s="2"/>
      <c r="C7" s="23"/>
      <c r="D7" s="20">
        <v>0.2</v>
      </c>
      <c r="E7" s="3">
        <f t="shared" si="3"/>
        <v>0</v>
      </c>
      <c r="F7" s="38">
        <v>0.3</v>
      </c>
      <c r="G7" s="21">
        <v>1.3</v>
      </c>
      <c r="H7" s="22">
        <f t="shared" si="0"/>
        <v>0</v>
      </c>
      <c r="I7" s="36">
        <f t="shared" si="1"/>
        <v>0</v>
      </c>
      <c r="J7" s="4">
        <f t="shared" si="2"/>
        <v>0</v>
      </c>
    </row>
    <row r="8" spans="1:11" x14ac:dyDescent="0.35">
      <c r="A8" s="8" t="s">
        <v>30</v>
      </c>
      <c r="B8" s="2">
        <v>43922</v>
      </c>
      <c r="C8" s="23">
        <v>300</v>
      </c>
      <c r="D8" s="20">
        <v>0.2</v>
      </c>
      <c r="E8" s="3">
        <f t="shared" si="3"/>
        <v>360</v>
      </c>
      <c r="F8" s="38">
        <v>0.3</v>
      </c>
      <c r="G8" s="21">
        <v>1.3</v>
      </c>
      <c r="H8" s="22">
        <f t="shared" si="0"/>
        <v>230.76923076923077</v>
      </c>
      <c r="I8" s="36">
        <f t="shared" si="1"/>
        <v>276.92307692307691</v>
      </c>
      <c r="J8" s="4">
        <f t="shared" si="2"/>
        <v>83.076923076923094</v>
      </c>
    </row>
    <row r="9" spans="1:11" x14ac:dyDescent="0.35">
      <c r="A9" s="8"/>
      <c r="B9" s="2"/>
      <c r="C9" s="23"/>
      <c r="D9" s="20">
        <v>0.2</v>
      </c>
      <c r="E9" s="3">
        <f t="shared" si="3"/>
        <v>0</v>
      </c>
      <c r="F9" s="38">
        <v>0.3</v>
      </c>
      <c r="G9" s="21">
        <v>1.3</v>
      </c>
      <c r="H9" s="22">
        <f t="shared" si="0"/>
        <v>0</v>
      </c>
      <c r="I9" s="36">
        <f t="shared" si="1"/>
        <v>0</v>
      </c>
      <c r="J9" s="4">
        <f t="shared" si="2"/>
        <v>0</v>
      </c>
    </row>
    <row r="10" spans="1:11" x14ac:dyDescent="0.35">
      <c r="A10" s="8" t="s">
        <v>31</v>
      </c>
      <c r="B10" s="2">
        <v>43953</v>
      </c>
      <c r="C10" s="3">
        <v>982.5</v>
      </c>
      <c r="D10" s="20">
        <v>0.2</v>
      </c>
      <c r="E10" s="3">
        <f t="shared" si="3"/>
        <v>1179</v>
      </c>
      <c r="F10" s="38">
        <v>0.3</v>
      </c>
      <c r="G10" s="21">
        <v>1.3</v>
      </c>
      <c r="H10" s="22">
        <f t="shared" si="0"/>
        <v>755.76923076923072</v>
      </c>
      <c r="I10" s="36">
        <f t="shared" si="1"/>
        <v>906.92307692307679</v>
      </c>
      <c r="J10" s="4">
        <f t="shared" si="2"/>
        <v>272.07692307692321</v>
      </c>
    </row>
    <row r="11" spans="1:11" x14ac:dyDescent="0.35">
      <c r="A11" s="8" t="s">
        <v>32</v>
      </c>
      <c r="B11" s="2">
        <v>43953</v>
      </c>
      <c r="C11" s="3">
        <v>41.67</v>
      </c>
      <c r="D11" s="20">
        <v>0.2</v>
      </c>
      <c r="E11" s="3">
        <f t="shared" si="3"/>
        <v>50.003999999999998</v>
      </c>
      <c r="F11" s="38">
        <v>0.3</v>
      </c>
      <c r="G11" s="21">
        <v>1.3</v>
      </c>
      <c r="H11" s="22">
        <f t="shared" si="0"/>
        <v>32.053846153846152</v>
      </c>
      <c r="I11" s="36">
        <f t="shared" si="1"/>
        <v>38.464615384615378</v>
      </c>
      <c r="J11" s="4">
        <f t="shared" si="2"/>
        <v>11.53938461538462</v>
      </c>
    </row>
    <row r="12" spans="1:11" x14ac:dyDescent="0.35">
      <c r="A12" s="8" t="s">
        <v>33</v>
      </c>
      <c r="B12" s="2">
        <v>43953</v>
      </c>
      <c r="C12" s="3">
        <v>77.5</v>
      </c>
      <c r="D12" s="20">
        <v>0.2</v>
      </c>
      <c r="E12" s="3">
        <f t="shared" si="3"/>
        <v>93</v>
      </c>
      <c r="F12" s="38">
        <v>0.3</v>
      </c>
      <c r="G12" s="21">
        <v>1.3</v>
      </c>
      <c r="H12" s="22">
        <f t="shared" si="0"/>
        <v>59.615384615384613</v>
      </c>
      <c r="I12" s="36">
        <f>H12*1.2</f>
        <v>71.538461538461533</v>
      </c>
      <c r="J12" s="4">
        <f t="shared" si="2"/>
        <v>21.461538461538467</v>
      </c>
    </row>
    <row r="13" spans="1:11" x14ac:dyDescent="0.35">
      <c r="A13" s="8" t="s">
        <v>37</v>
      </c>
      <c r="B13" s="2">
        <v>43953</v>
      </c>
      <c r="C13" s="3">
        <v>125.83</v>
      </c>
      <c r="D13" s="20">
        <v>0.2</v>
      </c>
      <c r="E13" s="3">
        <f t="shared" si="3"/>
        <v>150.99599999999998</v>
      </c>
      <c r="F13" s="38">
        <v>0.3</v>
      </c>
      <c r="G13" s="21">
        <v>1.3</v>
      </c>
      <c r="H13" s="22">
        <f t="shared" si="0"/>
        <v>96.792307692307688</v>
      </c>
      <c r="I13" s="36">
        <f t="shared" si="1"/>
        <v>116.15076923076921</v>
      </c>
      <c r="J13" s="4">
        <f t="shared" si="2"/>
        <v>34.845230769230767</v>
      </c>
    </row>
    <row r="14" spans="1:11" x14ac:dyDescent="0.35">
      <c r="A14" s="8"/>
      <c r="B14" s="2"/>
      <c r="C14" s="3"/>
      <c r="D14" s="20">
        <v>0.2</v>
      </c>
      <c r="E14" s="3">
        <f t="shared" si="3"/>
        <v>0</v>
      </c>
      <c r="F14" s="38">
        <v>0.3</v>
      </c>
      <c r="G14" s="21">
        <v>1.3</v>
      </c>
      <c r="H14" s="22">
        <f t="shared" si="0"/>
        <v>0</v>
      </c>
      <c r="I14" s="36">
        <f t="shared" si="1"/>
        <v>0</v>
      </c>
      <c r="J14" s="4">
        <f t="shared" si="2"/>
        <v>0</v>
      </c>
    </row>
    <row r="15" spans="1:11" x14ac:dyDescent="0.35">
      <c r="A15" s="8"/>
      <c r="B15" s="2"/>
      <c r="C15" s="3"/>
      <c r="D15" s="20">
        <v>0.2</v>
      </c>
      <c r="E15" s="3">
        <f t="shared" si="3"/>
        <v>0</v>
      </c>
      <c r="F15" s="38">
        <v>0.3</v>
      </c>
      <c r="G15" s="21">
        <v>1.3</v>
      </c>
      <c r="H15" s="22">
        <f t="shared" si="0"/>
        <v>0</v>
      </c>
      <c r="I15" s="36">
        <f t="shared" si="1"/>
        <v>0</v>
      </c>
      <c r="J15" s="4">
        <f t="shared" si="2"/>
        <v>0</v>
      </c>
    </row>
    <row r="16" spans="1:11" x14ac:dyDescent="0.35">
      <c r="A16" s="8"/>
      <c r="B16" s="24"/>
      <c r="C16" s="3"/>
      <c r="D16" s="20">
        <v>0.2</v>
      </c>
      <c r="E16" s="3">
        <f t="shared" si="3"/>
        <v>0</v>
      </c>
      <c r="F16" s="38">
        <v>0.3</v>
      </c>
      <c r="G16" s="21">
        <v>1.3</v>
      </c>
      <c r="H16" s="22">
        <f t="shared" si="0"/>
        <v>0</v>
      </c>
      <c r="I16" s="36">
        <f t="shared" si="1"/>
        <v>0</v>
      </c>
      <c r="J16" s="4">
        <f t="shared" si="2"/>
        <v>0</v>
      </c>
    </row>
    <row r="17" spans="1:10" x14ac:dyDescent="0.35">
      <c r="A17" s="8"/>
      <c r="B17" s="2"/>
      <c r="C17" s="3"/>
      <c r="D17" s="20">
        <v>0.2</v>
      </c>
      <c r="E17" s="3">
        <f t="shared" si="3"/>
        <v>0</v>
      </c>
      <c r="F17" s="38">
        <v>0.3</v>
      </c>
      <c r="G17" s="21">
        <v>1.3</v>
      </c>
      <c r="H17" s="22">
        <f t="shared" si="0"/>
        <v>0</v>
      </c>
      <c r="I17" s="36">
        <f t="shared" si="1"/>
        <v>0</v>
      </c>
      <c r="J17" s="4">
        <f t="shared" si="2"/>
        <v>0</v>
      </c>
    </row>
    <row r="18" spans="1:10" x14ac:dyDescent="0.35">
      <c r="A18" s="8"/>
      <c r="B18" s="2"/>
      <c r="C18" s="3"/>
      <c r="D18" s="20">
        <v>0.2</v>
      </c>
      <c r="E18" s="3">
        <f t="shared" si="3"/>
        <v>0</v>
      </c>
      <c r="F18" s="38">
        <v>0.3</v>
      </c>
      <c r="G18" s="21">
        <v>1.3</v>
      </c>
      <c r="H18" s="22">
        <f t="shared" si="0"/>
        <v>0</v>
      </c>
      <c r="I18" s="36">
        <f t="shared" si="1"/>
        <v>0</v>
      </c>
      <c r="J18" s="4">
        <f t="shared" si="2"/>
        <v>0</v>
      </c>
    </row>
    <row r="19" spans="1:10" x14ac:dyDescent="0.35">
      <c r="A19" s="8"/>
      <c r="B19" s="2"/>
      <c r="C19" s="3"/>
      <c r="D19" s="20">
        <v>0.2</v>
      </c>
      <c r="E19" s="3">
        <f t="shared" si="3"/>
        <v>0</v>
      </c>
      <c r="F19" s="38">
        <v>0.3</v>
      </c>
      <c r="G19" s="21">
        <v>1.3</v>
      </c>
      <c r="H19" s="22">
        <f t="shared" si="0"/>
        <v>0</v>
      </c>
      <c r="I19" s="36">
        <f t="shared" si="1"/>
        <v>0</v>
      </c>
      <c r="J19" s="4">
        <f t="shared" si="2"/>
        <v>0</v>
      </c>
    </row>
    <row r="20" spans="1:10" x14ac:dyDescent="0.35">
      <c r="A20" s="8"/>
      <c r="B20" s="2"/>
      <c r="C20" s="3"/>
      <c r="D20" s="20">
        <v>0.2</v>
      </c>
      <c r="E20" s="3">
        <f t="shared" si="3"/>
        <v>0</v>
      </c>
      <c r="F20" s="38">
        <v>0.3</v>
      </c>
      <c r="G20" s="21">
        <v>1.3</v>
      </c>
      <c r="H20" s="22">
        <f t="shared" si="0"/>
        <v>0</v>
      </c>
      <c r="I20" s="36">
        <f t="shared" si="1"/>
        <v>0</v>
      </c>
      <c r="J20" s="4">
        <f t="shared" si="2"/>
        <v>0</v>
      </c>
    </row>
    <row r="21" spans="1:10" x14ac:dyDescent="0.35">
      <c r="A21" s="8"/>
      <c r="B21" s="2"/>
      <c r="C21" s="3"/>
      <c r="D21" s="20">
        <v>0.2</v>
      </c>
      <c r="E21" s="3">
        <f t="shared" si="3"/>
        <v>0</v>
      </c>
      <c r="F21" s="38">
        <v>0.3</v>
      </c>
      <c r="G21" s="21">
        <v>1.3</v>
      </c>
      <c r="H21" s="22">
        <f t="shared" si="0"/>
        <v>0</v>
      </c>
      <c r="I21" s="36">
        <f t="shared" si="1"/>
        <v>0</v>
      </c>
      <c r="J21" s="4">
        <f t="shared" si="2"/>
        <v>0</v>
      </c>
    </row>
    <row r="22" spans="1:10" x14ac:dyDescent="0.35">
      <c r="A22" s="8"/>
      <c r="B22" s="2"/>
      <c r="C22" s="3"/>
      <c r="D22" s="20">
        <v>0.2</v>
      </c>
      <c r="E22" s="3">
        <f t="shared" si="3"/>
        <v>0</v>
      </c>
      <c r="F22" s="38">
        <v>0.3</v>
      </c>
      <c r="G22" s="21">
        <v>1.3</v>
      </c>
      <c r="H22" s="22">
        <f t="shared" si="0"/>
        <v>0</v>
      </c>
      <c r="I22" s="36">
        <f t="shared" si="1"/>
        <v>0</v>
      </c>
      <c r="J22" s="4">
        <f t="shared" si="2"/>
        <v>0</v>
      </c>
    </row>
    <row r="23" spans="1:10" x14ac:dyDescent="0.35">
      <c r="A23" s="8"/>
      <c r="B23" s="2"/>
      <c r="C23" s="3"/>
      <c r="D23" s="20">
        <v>0.2</v>
      </c>
      <c r="E23" s="3">
        <f t="shared" si="3"/>
        <v>0</v>
      </c>
      <c r="F23" s="38">
        <v>0.3</v>
      </c>
      <c r="G23" s="21">
        <v>1.3</v>
      </c>
      <c r="H23" s="22">
        <f t="shared" si="0"/>
        <v>0</v>
      </c>
      <c r="I23" s="36">
        <f t="shared" si="1"/>
        <v>0</v>
      </c>
      <c r="J23" s="4">
        <f t="shared" si="2"/>
        <v>0</v>
      </c>
    </row>
    <row r="24" spans="1:10" x14ac:dyDescent="0.35">
      <c r="A24" s="8"/>
      <c r="B24" s="2"/>
      <c r="C24" s="3"/>
      <c r="D24" s="20">
        <v>0.2</v>
      </c>
      <c r="E24" s="3">
        <f t="shared" si="3"/>
        <v>0</v>
      </c>
      <c r="F24" s="38">
        <v>0.3</v>
      </c>
      <c r="G24" s="21">
        <v>1.3</v>
      </c>
      <c r="H24" s="22">
        <f t="shared" si="0"/>
        <v>0</v>
      </c>
      <c r="I24" s="36">
        <f t="shared" si="1"/>
        <v>0</v>
      </c>
      <c r="J24" s="4">
        <f t="shared" si="2"/>
        <v>0</v>
      </c>
    </row>
    <row r="25" spans="1:10" x14ac:dyDescent="0.35">
      <c r="A25" s="8"/>
      <c r="B25" s="2"/>
      <c r="C25" s="3"/>
      <c r="D25" s="20">
        <v>0.2</v>
      </c>
      <c r="E25" s="3">
        <f t="shared" si="3"/>
        <v>0</v>
      </c>
      <c r="F25" s="38">
        <v>0.3</v>
      </c>
      <c r="G25" s="21">
        <v>1.3</v>
      </c>
      <c r="H25" s="22">
        <f t="shared" si="0"/>
        <v>0</v>
      </c>
      <c r="I25" s="36">
        <f t="shared" si="1"/>
        <v>0</v>
      </c>
      <c r="J25" s="4">
        <f t="shared" si="2"/>
        <v>0</v>
      </c>
    </row>
    <row r="26" spans="1:10" x14ac:dyDescent="0.35">
      <c r="A26" s="8"/>
      <c r="B26" s="2"/>
      <c r="C26" s="3"/>
      <c r="D26" s="20">
        <v>0.2</v>
      </c>
      <c r="E26" s="3">
        <f t="shared" si="3"/>
        <v>0</v>
      </c>
      <c r="F26" s="38">
        <v>0.3</v>
      </c>
      <c r="G26" s="21">
        <v>1.3</v>
      </c>
      <c r="H26" s="22">
        <f t="shared" si="0"/>
        <v>0</v>
      </c>
      <c r="I26" s="36">
        <f t="shared" si="1"/>
        <v>0</v>
      </c>
      <c r="J26" s="4">
        <f t="shared" si="2"/>
        <v>0</v>
      </c>
    </row>
    <row r="27" spans="1:10" ht="15" thickBot="1" x14ac:dyDescent="0.4">
      <c r="A27" s="25"/>
      <c r="B27" s="5"/>
      <c r="C27" s="6"/>
      <c r="D27" s="26">
        <v>0.2</v>
      </c>
      <c r="E27" s="3">
        <f t="shared" si="3"/>
        <v>0</v>
      </c>
      <c r="F27" s="39">
        <v>0.3</v>
      </c>
      <c r="G27" s="27">
        <v>1.3</v>
      </c>
      <c r="H27" s="28">
        <f t="shared" si="0"/>
        <v>0</v>
      </c>
      <c r="I27" s="37">
        <f t="shared" si="1"/>
        <v>0</v>
      </c>
      <c r="J27" s="7">
        <f t="shared" si="2"/>
        <v>0</v>
      </c>
    </row>
    <row r="28" spans="1:10" ht="15.5" thickTop="1" thickBot="1" x14ac:dyDescent="0.4"/>
    <row r="29" spans="1:10" ht="15.5" thickTop="1" thickBot="1" x14ac:dyDescent="0.4">
      <c r="C29" s="29">
        <f>SUM(C2:C27)</f>
        <v>1627.96</v>
      </c>
      <c r="D29" s="33"/>
      <c r="E29" s="30">
        <f>SUM(E2:E27)</f>
        <v>1953.5520000000001</v>
      </c>
      <c r="F29" s="34"/>
      <c r="G29" s="31"/>
      <c r="H29" s="30">
        <f>SUM(H2:H27)</f>
        <v>1252.2769230769229</v>
      </c>
      <c r="I29" s="40">
        <f>SUM(I2:I27)</f>
        <v>1502.7323076923074</v>
      </c>
      <c r="J29" s="32">
        <f>SUM(J2:J27)</f>
        <v>450.81969230769243</v>
      </c>
    </row>
    <row r="30" spans="1:10" ht="15" thickTop="1" x14ac:dyDescent="0.35"/>
    <row r="40" spans="8:10" x14ac:dyDescent="0.35">
      <c r="H40" s="1">
        <f>SUM(H2:H11)</f>
        <v>1095.8692307692306</v>
      </c>
      <c r="I40" s="1"/>
      <c r="J40" s="1">
        <f>SUM(J2:J11)</f>
        <v>394.51292307692324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8B347-0637-4FA1-8771-9D7BE965BD49}">
  <dimension ref="A1"/>
  <sheetViews>
    <sheetView workbookViewId="0">
      <selection activeCell="A2" sqref="A2"/>
    </sheetView>
  </sheetViews>
  <sheetFormatPr baseColWidth="10" defaultRowHeight="14.5" x14ac:dyDescent="0.35"/>
  <sheetData>
    <row r="1" spans="1:1" x14ac:dyDescent="0.35">
      <c r="A1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bb5cfe-d7e7-4e10-8463-05e6ab029d0e" xsi:nil="true"/>
    <lcf76f155ced4ddcb4097134ff3c332f xmlns="5176b7c2-7a2f-48e4-ae52-cbfae11cf12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8B1560BB17E846A66FB1805A720219" ma:contentTypeVersion="15" ma:contentTypeDescription="Crée un document." ma:contentTypeScope="" ma:versionID="e7077a9cacb293502a84dcda3e84337d">
  <xsd:schema xmlns:xsd="http://www.w3.org/2001/XMLSchema" xmlns:xs="http://www.w3.org/2001/XMLSchema" xmlns:p="http://schemas.microsoft.com/office/2006/metadata/properties" xmlns:ns2="5176b7c2-7a2f-48e4-ae52-cbfae11cf127" xmlns:ns3="96bb5cfe-d7e7-4e10-8463-05e6ab029d0e" targetNamespace="http://schemas.microsoft.com/office/2006/metadata/properties" ma:root="true" ma:fieldsID="3fc7a412d9dd9d5b945314acd03795f6" ns2:_="" ns3:_="">
    <xsd:import namespace="5176b7c2-7a2f-48e4-ae52-cbfae11cf127"/>
    <xsd:import namespace="96bb5cfe-d7e7-4e10-8463-05e6ab029d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76b7c2-7a2f-48e4-ae52-cbfae11cf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alises d’images" ma:readOnly="false" ma:fieldId="{5cf76f15-5ced-4ddc-b409-7134ff3c332f}" ma:taxonomyMulti="true" ma:sspId="51853635-b8d0-4a81-9146-a96b2b37e2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bb5cfe-d7e7-4e10-8463-05e6ab029d0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f87b376-0da4-4b7c-9e16-fa7cb68d4d3a}" ma:internalName="TaxCatchAll" ma:showField="CatchAllData" ma:web="96bb5cfe-d7e7-4e10-8463-05e6ab029d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5222F7-CD83-4BCB-809E-517ED6C7ED9C}">
  <ds:schemaRefs>
    <ds:schemaRef ds:uri="http://schemas.microsoft.com/office/2006/metadata/properties"/>
    <ds:schemaRef ds:uri="http://schemas.microsoft.com/office/infopath/2007/PartnerControls"/>
    <ds:schemaRef ds:uri="96bb5cfe-d7e7-4e10-8463-05e6ab029d0e"/>
    <ds:schemaRef ds:uri="5176b7c2-7a2f-48e4-ae52-cbfae11cf127"/>
  </ds:schemaRefs>
</ds:datastoreItem>
</file>

<file path=customXml/itemProps2.xml><?xml version="1.0" encoding="utf-8"?>
<ds:datastoreItem xmlns:ds="http://schemas.openxmlformats.org/officeDocument/2006/customXml" ds:itemID="{77BE8E83-B4FB-4ACE-96E0-7738CA9763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75C16-AB89-47EA-B85E-252EC7711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76b7c2-7a2f-48e4-ae52-cbfae11cf127"/>
    <ds:schemaRef ds:uri="96bb5cfe-d7e7-4e10-8463-05e6ab029d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MOBILIER</vt:lpstr>
      <vt:lpstr>MATERIEL</vt:lpstr>
      <vt:lpstr>Feuil3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Fabrice Boyenval</dc:creator>
  <cp:lastModifiedBy>Virginie Massart</cp:lastModifiedBy>
  <dcterms:created xsi:type="dcterms:W3CDTF">2023-09-06T12:34:05Z</dcterms:created>
  <dcterms:modified xsi:type="dcterms:W3CDTF">2023-09-24T16:19:56Z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0x010100588B1560BB17E846A66FB1805A720219</vt:lpwstr>
  </property>
</Properties>
</file>